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 Contabilidad\Documents\Documents\ELBERT\Transparencia LGCG\LGCG\2022\1er_TRIMESTRE\Información Contable\"/>
    </mc:Choice>
  </mc:AlternateContent>
  <xr:revisionPtr revIDLastSave="0" documentId="13_ncr:1_{F271A2FF-2B58-4E65-8ED4-595E733264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23" r:id="rId1"/>
  </sheets>
  <externalReferences>
    <externalReference r:id="rId2"/>
    <externalReference r:id="rId3"/>
    <externalReference r:id="rId4"/>
  </externalReferences>
  <definedNames>
    <definedName name="csacscas">#REF!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csasc">#REF!</definedName>
    <definedName name="SDD">#REF!</definedName>
    <definedName name="SiNo">'[1]Anexo 4A'!$X$2:$X$3</definedName>
    <definedName name="sssssssssss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9" i="23" l="1"/>
  <c r="D138" i="23"/>
  <c r="D137" i="23"/>
  <c r="D135" i="23"/>
  <c r="D134" i="23"/>
  <c r="D133" i="23"/>
  <c r="D132" i="23"/>
  <c r="D131" i="23"/>
  <c r="D130" i="23"/>
  <c r="D129" i="23"/>
  <c r="D128" i="23"/>
  <c r="D127" i="23"/>
  <c r="D32" i="23"/>
  <c r="D31" i="23"/>
  <c r="D30" i="23"/>
  <c r="D29" i="23"/>
  <c r="D28" i="23"/>
  <c r="D27" i="23"/>
  <c r="D33" i="23" s="1"/>
  <c r="D26" i="23"/>
  <c r="D68" i="23"/>
  <c r="D458" i="23" l="1"/>
  <c r="D126" i="23"/>
  <c r="E126" i="23"/>
  <c r="D62" i="23" l="1"/>
  <c r="D438" i="23" l="1"/>
  <c r="E401" i="23"/>
  <c r="E405" i="23" s="1"/>
  <c r="D401" i="23"/>
  <c r="D405" i="23" s="1"/>
  <c r="D296" i="23" l="1"/>
  <c r="E458" i="23" l="1"/>
  <c r="F393" i="23"/>
  <c r="F394" i="23"/>
  <c r="F395" i="23"/>
  <c r="F396" i="23"/>
  <c r="F397" i="23"/>
  <c r="F398" i="23"/>
  <c r="F399" i="23"/>
  <c r="F400" i="23"/>
  <c r="F402" i="23"/>
  <c r="F403" i="23"/>
  <c r="F390" i="23"/>
  <c r="F391" i="23"/>
  <c r="F392" i="23"/>
  <c r="D299" i="23"/>
  <c r="F405" i="23" l="1"/>
  <c r="D351" i="23"/>
  <c r="D332" i="23"/>
  <c r="D326" i="23"/>
  <c r="D322" i="23"/>
  <c r="D316" i="23"/>
  <c r="D311" i="23"/>
  <c r="D307" i="23"/>
  <c r="D302" i="23"/>
  <c r="D282" i="23"/>
  <c r="D272" i="23"/>
  <c r="D266" i="23"/>
  <c r="D224" i="23"/>
  <c r="D215" i="23"/>
  <c r="E464" i="23" l="1"/>
  <c r="E463" i="23" s="1"/>
  <c r="E457" i="23"/>
  <c r="D265" i="23" l="1"/>
  <c r="D464" i="23" l="1"/>
  <c r="D463" i="23" s="1"/>
  <c r="D457" i="23"/>
  <c r="D444" i="23" l="1"/>
  <c r="E430" i="23" l="1"/>
  <c r="D430" i="23"/>
  <c r="F371" i="23"/>
  <c r="E371" i="23"/>
  <c r="D371" i="23"/>
  <c r="D357" i="23" l="1"/>
  <c r="D356" i="23" s="1"/>
  <c r="D350" i="23"/>
  <c r="D347" i="23"/>
  <c r="D345" i="23"/>
  <c r="D342" i="23"/>
  <c r="D339" i="23"/>
  <c r="D329" i="23"/>
  <c r="D325" i="23" s="1"/>
  <c r="D314" i="23"/>
  <c r="D293" i="23"/>
  <c r="D335" i="23" l="1"/>
  <c r="D292" i="23"/>
  <c r="D229" i="23"/>
  <c r="D220" i="23"/>
  <c r="D205" i="23"/>
  <c r="D200" i="23"/>
  <c r="D195" i="23"/>
  <c r="D193" i="23"/>
  <c r="D187" i="23"/>
  <c r="D177" i="23"/>
  <c r="F136" i="23"/>
  <c r="F126" i="23" s="1"/>
  <c r="G136" i="23"/>
  <c r="G126" i="23" s="1"/>
  <c r="H136" i="23"/>
  <c r="H126" i="23" s="1"/>
  <c r="D264" i="23" l="1"/>
  <c r="D223" i="23"/>
  <c r="D176" i="23"/>
  <c r="E82" i="23"/>
  <c r="F82" i="23"/>
  <c r="D82" i="23"/>
  <c r="F68" i="23"/>
  <c r="E68" i="23"/>
  <c r="F62" i="23"/>
  <c r="E62" i="23"/>
  <c r="D58" i="23"/>
  <c r="E53" i="23"/>
  <c r="D53" i="23"/>
  <c r="E273" i="23" l="1"/>
  <c r="E281" i="23"/>
  <c r="E289" i="23"/>
  <c r="E297" i="23"/>
  <c r="E305" i="23"/>
  <c r="E313" i="23"/>
  <c r="E321" i="23"/>
  <c r="E329" i="23"/>
  <c r="E337" i="23"/>
  <c r="E345" i="23"/>
  <c r="E354" i="23"/>
  <c r="E274" i="23"/>
  <c r="E290" i="23"/>
  <c r="E298" i="23"/>
  <c r="E306" i="23"/>
  <c r="E330" i="23"/>
  <c r="E338" i="23"/>
  <c r="E346" i="23"/>
  <c r="E355" i="23"/>
  <c r="E276" i="23"/>
  <c r="E300" i="23"/>
  <c r="E316" i="23"/>
  <c r="E340" i="23"/>
  <c r="E269" i="23"/>
  <c r="E285" i="23"/>
  <c r="E301" i="23"/>
  <c r="E317" i="23"/>
  <c r="E333" i="23"/>
  <c r="E349" i="23"/>
  <c r="E270" i="23"/>
  <c r="E286" i="23"/>
  <c r="E318" i="23"/>
  <c r="E334" i="23"/>
  <c r="E271" i="23"/>
  <c r="E287" i="23"/>
  <c r="E295" i="23"/>
  <c r="E311" i="23"/>
  <c r="E327" i="23"/>
  <c r="E343" i="23"/>
  <c r="E304" i="23"/>
  <c r="E320" i="23"/>
  <c r="E336" i="23"/>
  <c r="E267" i="23"/>
  <c r="E275" i="23"/>
  <c r="E283" i="23"/>
  <c r="E291" i="23"/>
  <c r="E315" i="23"/>
  <c r="E323" i="23"/>
  <c r="E331" i="23"/>
  <c r="E268" i="23"/>
  <c r="E284" i="23"/>
  <c r="E308" i="23"/>
  <c r="E324" i="23"/>
  <c r="E348" i="23"/>
  <c r="E277" i="23"/>
  <c r="E309" i="23"/>
  <c r="E341" i="23"/>
  <c r="E358" i="23"/>
  <c r="E278" i="23"/>
  <c r="E294" i="23"/>
  <c r="E310" i="23"/>
  <c r="E342" i="23"/>
  <c r="E264" i="23"/>
  <c r="E279" i="23"/>
  <c r="E303" i="23"/>
  <c r="E319" i="23"/>
  <c r="E328" i="23"/>
  <c r="E353" i="23"/>
  <c r="E272" i="23"/>
  <c r="E280" i="23"/>
  <c r="E288" i="23"/>
  <c r="E312" i="23"/>
  <c r="E344" i="23"/>
  <c r="E296" i="23"/>
  <c r="E266" i="23"/>
  <c r="E293" i="23"/>
  <c r="E350" i="23"/>
  <c r="E302" i="23"/>
  <c r="E314" i="23"/>
  <c r="E347" i="23"/>
  <c r="E332" i="23"/>
  <c r="E282" i="23"/>
  <c r="E357" i="23"/>
  <c r="E326" i="23"/>
  <c r="E292" i="23"/>
  <c r="E322" i="23"/>
  <c r="E335" i="23"/>
  <c r="E307" i="23"/>
  <c r="E351" i="23"/>
  <c r="E339" i="23"/>
  <c r="E299" i="23"/>
  <c r="E356" i="23"/>
  <c r="E265" i="23"/>
  <c r="E325" i="23"/>
  <c r="E33" i="23"/>
  <c r="F33" i="23"/>
  <c r="G33" i="23"/>
  <c r="H33" i="23"/>
</calcChain>
</file>

<file path=xl/sharedStrings.xml><?xml version="1.0" encoding="utf-8"?>
<sst xmlns="http://schemas.openxmlformats.org/spreadsheetml/2006/main" count="584" uniqueCount="368">
  <si>
    <t>Total</t>
  </si>
  <si>
    <t>Total:</t>
  </si>
  <si>
    <t>Concepto</t>
  </si>
  <si>
    <t>Saldo Inicial</t>
  </si>
  <si>
    <t>Saldo Final</t>
  </si>
  <si>
    <t>Cuenta</t>
  </si>
  <si>
    <t>Nombre de la cuenta</t>
  </si>
  <si>
    <t>Tipo</t>
  </si>
  <si>
    <t>Monto</t>
  </si>
  <si>
    <t>Clasificación a corto y largo plazo</t>
  </si>
  <si>
    <t>Menor a 3 meses</t>
  </si>
  <si>
    <t>De 3 a 12 meses</t>
  </si>
  <si>
    <t>mayor a 12 meses</t>
  </si>
  <si>
    <t xml:space="preserve">Importe pendiente de cobro </t>
  </si>
  <si>
    <t>Montos sujetos a algún tipo de juicio</t>
  </si>
  <si>
    <t>Factibilidad de cobro</t>
  </si>
  <si>
    <t>Características</t>
  </si>
  <si>
    <t>Nombre del Fideicomiso</t>
  </si>
  <si>
    <t>Objeto del Fideicomiso</t>
  </si>
  <si>
    <t>Ente público</t>
  </si>
  <si>
    <t>Nombre de la Cuenta</t>
  </si>
  <si>
    <t>Saldo</t>
  </si>
  <si>
    <t>Monto de Depreciación del ejercicio</t>
  </si>
  <si>
    <t>Monto de Depreciación Acumulada</t>
  </si>
  <si>
    <t>Método de Depreciación</t>
  </si>
  <si>
    <t xml:space="preserve">Tasas  y Criterios aplicados </t>
  </si>
  <si>
    <t>Amortización del ejercicio</t>
  </si>
  <si>
    <t>Amortización Acumulada</t>
  </si>
  <si>
    <t>Tasa</t>
  </si>
  <si>
    <t>Método Aplicado</t>
  </si>
  <si>
    <t>Naturaleza</t>
  </si>
  <si>
    <t>Clasificación</t>
  </si>
  <si>
    <t>Corto plazo</t>
  </si>
  <si>
    <t>Largo plazo</t>
  </si>
  <si>
    <t>% Gasto</t>
  </si>
  <si>
    <t>Explicación</t>
  </si>
  <si>
    <t>Modificación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</si>
  <si>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</si>
  <si>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</si>
  <si>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</si>
  <si>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</si>
  <si>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</si>
  <si>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</si>
  <si>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EFECTIVO</t>
  </si>
  <si>
    <t>DEUDORES DIVERSOS A CORTO PLAZO</t>
  </si>
  <si>
    <t>DEUDORES POR ANTICIPOS DE LA TESORERÍA A CORTO PLAZO</t>
  </si>
  <si>
    <t>OTROS DERECHOS A RECIBIR EFECTIVO O EQUIVALENTE A C. PLAZO</t>
  </si>
  <si>
    <t>ANTICIPO A PROVEEDORES POR ADQUISICIÓN DE BIENES Y PRESTACIÓN DE SERVICIOS A CORTO PLAZO</t>
  </si>
  <si>
    <t>ANTICIPO A PROVEEDORES POR ADQUISICIÓN DE BIENES INMUEBLES Y MUEBLES A CORTO PLAZO</t>
  </si>
  <si>
    <t>ANTICIPO A CONTRATISTAS POR OBRAS PÚBLICAS A CORTO PLAZO</t>
  </si>
  <si>
    <t>OTROS DERECHOS A RECIBIR BIENES O SERVICIOS A CORTO PLAZO</t>
  </si>
  <si>
    <t>EDIFICIOS NO HABITACIONALES</t>
  </si>
  <si>
    <t>MOBILIARIO Y EQUIPO DE ADMINISTRACIÓN</t>
  </si>
  <si>
    <t>MOBILIARIO Y EQUIPO EDUCACIONAL Y RECREATIVO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</si>
  <si>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</si>
  <si>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</si>
  <si>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</si>
  <si>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</si>
  <si>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SOFTWARE</t>
  </si>
  <si>
    <t>OTROS IMPUESTOS</t>
  </si>
  <si>
    <t>DERECHOS</t>
  </si>
  <si>
    <t>PARTICIPACIONES</t>
  </si>
  <si>
    <t>APORTACIONES</t>
  </si>
  <si>
    <t>CONVENIOS</t>
  </si>
  <si>
    <t>INCENTIVOS DERIVADOS DE LA COLABORACIÓN FISCAL</t>
  </si>
  <si>
    <t>REMUNERACIONES AL PERSONAL DE CARÁCTER PERMANENTE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</si>
  <si>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</si>
  <si>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</si>
  <si>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</si>
  <si>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</si>
  <si>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</si>
  <si>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</si>
  <si>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</si>
  <si>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</si>
  <si>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</si>
  <si>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</si>
  <si>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</si>
  <si>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</si>
  <si>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</si>
  <si>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</si>
  <si>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</si>
  <si>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</si>
  <si>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</si>
  <si>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</si>
  <si>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</si>
  <si>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</si>
  <si>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</si>
  <si>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AL SECTOR PÚBLICO</t>
  </si>
  <si>
    <t>TRANSFERENCIAS A ENTIDADES FEDERATIVAS Y MUNICIPIOS</t>
  </si>
  <si>
    <t>SUBSIDIOS</t>
  </si>
  <si>
    <t>AYUDAS SOCIALES A PERSONAS</t>
  </si>
  <si>
    <t>AYUDAS SOCIALES A INSTITUCIONES</t>
  </si>
  <si>
    <t>INTERESES DE LA DEUDA PÚBLICA INTERNA</t>
  </si>
  <si>
    <t>DEPRECIACIÓN DE BIENES MUEBLES</t>
  </si>
  <si>
    <t>AMORTIZACIÓN DE ACTIVOS INTANGIBLES</t>
  </si>
  <si>
    <t>DISMINUCION DE BIENES POR PÉRDIDA, OBSOLESCENCIA Y DETERIORO</t>
  </si>
  <si>
    <t>CONSTRUCCIÓN EN BIENES NO CAPITALIZABLE</t>
  </si>
  <si>
    <t>Ayuntamiento: Municipio de Iguala de la Independencia Guerrero</t>
  </si>
  <si>
    <t>Linea Recta</t>
  </si>
  <si>
    <t>INVERSIONES TEMPORALES (HASTA 3 MESES)</t>
  </si>
  <si>
    <t>FONDO DE AFECTACIÓN ESPECÍFICA</t>
  </si>
  <si>
    <t>FONDO DE INVERSIÓN</t>
  </si>
  <si>
    <t>CUENTAS POR COBRAR A CORTO PLAZO</t>
  </si>
  <si>
    <t>INGRESOS POR RECUPERAR A CORTO PLAZO</t>
  </si>
  <si>
    <t>FIDEICOMISOS, MANDATOS Y CONTRATOS ANÁLOGOS</t>
  </si>
  <si>
    <t>PARTICIPACIONES Y APORTACIONES DE CAPITAL</t>
  </si>
  <si>
    <t>INVERSIONES FINANCIERAS A CORTO PLAZO</t>
  </si>
  <si>
    <t>OTROS ACTIVOS CIRCULANTES</t>
  </si>
  <si>
    <t>Municipal</t>
  </si>
  <si>
    <t>Federal</t>
  </si>
  <si>
    <t>Estatal</t>
  </si>
  <si>
    <t>Efectivo</t>
  </si>
  <si>
    <t>BANCOS TESORERIA</t>
  </si>
  <si>
    <t>INVERSIONES A LARGO PLAZO</t>
  </si>
  <si>
    <t>BIENES INMUEBLES, INFRAESTRUCTURA Y CONSTRUCCIONES EN PROCESO</t>
  </si>
  <si>
    <t>INFRAESTRUCTURA</t>
  </si>
  <si>
    <t>CONSTRUCCIONES EN PROCESO EN BIENES DE DOMINIO PUBLICO</t>
  </si>
  <si>
    <t>CONSTRUCCIONES EN PROCESO EN BIENES PROPIOS</t>
  </si>
  <si>
    <t>BIENES MUEBLES</t>
  </si>
  <si>
    <t xml:space="preserve">Parametros de Estimación de Vida  Util </t>
  </si>
  <si>
    <t>ACTIVOS DIFERIDOS</t>
  </si>
  <si>
    <t>Bienes en Concesión</t>
  </si>
  <si>
    <t>Bienes en Arrendamiento Financiero</t>
  </si>
  <si>
    <t>Bienes en Comodato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</si>
  <si>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</si>
  <si>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</si>
  <si>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</si>
  <si>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</si>
  <si>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</si>
  <si>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</si>
  <si>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</si>
  <si>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</si>
  <si>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</si>
  <si>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</si>
  <si>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</si>
  <si>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</si>
  <si>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</si>
  <si>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</si>
  <si>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</si>
  <si>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</si>
  <si>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</si>
  <si>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REVALUOS</t>
  </si>
  <si>
    <t>REVALUO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</si>
  <si>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</si>
  <si>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</si>
  <si>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</si>
  <si>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</si>
  <si>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</si>
  <si>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</si>
  <si>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</si>
  <si>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</si>
  <si>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</si>
  <si>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</si>
  <si>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INGRESOS DE GESTIÓN</t>
  </si>
  <si>
    <t xml:space="preserve">IMPUESTOS </t>
  </si>
  <si>
    <t>IMPUESTOS SOBRE LOS INGRESOS</t>
  </si>
  <si>
    <t>IMPUESTO SOBRE EL PATRIMONIO</t>
  </si>
  <si>
    <t>IMPUESTOS AL COMERCIO EXTERIOR</t>
  </si>
  <si>
    <t>IMPUESTOS SOBRE NÓMINAS Y ASIMILABLES</t>
  </si>
  <si>
    <t>IMPUESTOS ECOLÓGICOS</t>
  </si>
  <si>
    <t>ACCESORIOS DE IMPUESTSOS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</si>
  <si>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</si>
  <si>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</si>
  <si>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</si>
  <si>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</si>
  <si>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</si>
  <si>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</si>
  <si>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</si>
  <si>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DE OBRAS PÚBLICAS</t>
  </si>
  <si>
    <t>DERECHOS POR PRESTACIÓN DE SERVICIOS</t>
  </si>
  <si>
    <t>ACCESORIOS DE DERECHOS</t>
  </si>
  <si>
    <t>OTROS DERECHOS</t>
  </si>
  <si>
    <t>ENAGENACIÓN DE BIENES MUEBLES NO SUJETOS A SER INVENTARIADOS</t>
  </si>
  <si>
    <t>ACCESORIOS DE PRODUCTOS</t>
  </si>
  <si>
    <t>OTROS PRODUCTOS QUE GENERAN INGRESOS CORRIENTES</t>
  </si>
  <si>
    <t>MULTAS</t>
  </si>
  <si>
    <t>INDEMNIZACIONES</t>
  </si>
  <si>
    <t>REINTEGROS</t>
  </si>
  <si>
    <t>APRTOVECHAMIENTOS PROVENIENTES DE OBRA PÚBLICA</t>
  </si>
  <si>
    <t>APROVECHAMIENTO POR PARTICIPACIONES DERIVADAS  DE LA APLICACIÓN DE LEYES</t>
  </si>
  <si>
    <t>APROVECHAMIENTOS POR APORTACIONES Y COOPERACIÓN</t>
  </si>
  <si>
    <t>ACCESORIOS Y APROVECHAMIENTOS</t>
  </si>
  <si>
    <t>OTROS APROVECHAMIENTOS</t>
  </si>
  <si>
    <t>INGRESOS POR VENTA DE BIENES Y SERVICIOS</t>
  </si>
  <si>
    <t>INGRESOS POR VENTA DE MERCANCÍAS</t>
  </si>
  <si>
    <t>INGRESOS POPR VENTA DE BIENES Y SERVICIOS PRODUCIDOS EN ESTABLECIMIENTOS DEL GOBIERNO</t>
  </si>
  <si>
    <t>INGRESOS POR VENTA DE BIENES Y SERVICIOS DE ORGANISMOS DESCENTRALIZADOS</t>
  </si>
  <si>
    <t>INGRESOS POR OPERACIÓN DE ENTIDADES PARAESTATALES EMPRESARIALES Y NO FINANCIERAS</t>
  </si>
  <si>
    <t>INGRESOS NO COMPROMETIDOS EN LAS FRACCIONES DE LA LEY DE INGRESOS CAUSADOS EN EJERCICIOS FISCALES ANTERIORES</t>
  </si>
  <si>
    <t>IMPUESTOS NO COMPROMETIDOS EN LAS FRACCIONES DE LA LEY CAUSADOS EN EJERCICIOS FISCALES ANTERIORES</t>
  </si>
  <si>
    <t>CONTRIBUCIONES DE MEJORA, DERECHOS, PRODUCTOS Y APROVECHAMIENTOS NO COMPROMETIDOS EN LAS FRACCIONES DE LA LEY</t>
  </si>
  <si>
    <t>PARTICIPACIONES Y APORTACIONES</t>
  </si>
  <si>
    <t>TRANSFERENCIAS, ASIGNACIONES, SUBSIDIOS Y OTRAS AYUDAS</t>
  </si>
  <si>
    <t>TRANSFERENCIAS INTERNAS Y ASIGNACIONES AL SECTOR PÚBLICO</t>
  </si>
  <si>
    <t>TRANSFERENCIAS DEL SECTOR PÚBLICO</t>
  </si>
  <si>
    <t>SUBSIDIOS Y SUBVENCIONES</t>
  </si>
  <si>
    <t>AYUDAS SOCIALES</t>
  </si>
  <si>
    <t>PENSIONES Y JUBILACIONES</t>
  </si>
  <si>
    <t>GASTOS Y OTRAS PÉRDIDAS</t>
  </si>
  <si>
    <t>GASTOS DE FUNCIONAMIENTO</t>
  </si>
  <si>
    <t>SERVICIOS PERSONALES</t>
  </si>
  <si>
    <t xml:space="preserve">MATERIALES Y SUMINISTROS </t>
  </si>
  <si>
    <t>MATERIAS PRIMAS Y MATERIALES DE PRODUCCIÓN Y COMERCIALIZACIÓN</t>
  </si>
  <si>
    <t>SERVICIOS GENERALES</t>
  </si>
  <si>
    <t>TRANSFERENCIAS INTERNAS Y ASIGNACIONES DEL SECTOR PÚBLICO</t>
  </si>
  <si>
    <t>ASIGNACIONES AL SECTOR PÚBLICO</t>
  </si>
  <si>
    <t>TRANSFERENCIAS AL RESTO DEL SECTOR PÚBLICO</t>
  </si>
  <si>
    <t>TRANSFERENCIAS A ENTIDADES PARAESTATALES</t>
  </si>
  <si>
    <t>SUBVENCIONES</t>
  </si>
  <si>
    <t>BECAS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</si>
  <si>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</si>
  <si>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</si>
  <si>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</si>
  <si>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</si>
  <si>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</si>
  <si>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FEDERATIVAS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</si>
  <si>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</si>
  <si>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</si>
  <si>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</si>
  <si>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</si>
  <si>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</si>
  <si>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 Y CONTRATOS ANÁLOGOS PRIVADOS</t>
  </si>
  <si>
    <t>DONATIVOS A FIDEICOMISO, MANDATOS 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</si>
  <si>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</si>
  <si>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</si>
  <si>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</si>
  <si>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</si>
  <si>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</si>
  <si>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</si>
  <si>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FEDERACION A ENTIDADES FEDERATIVAS Y MUNICIPIOS</t>
  </si>
  <si>
    <t>APORTACIONES DE LAS ENTIDADES FEDERATIVAS A LOS MUNICIPIOS</t>
  </si>
  <si>
    <t>CONVENIOS A REACCINACIÓN</t>
  </si>
  <si>
    <t>CONVENIOS DE DESCENTRALIZACIÓN Y OTROS</t>
  </si>
  <si>
    <t>INTERESES, COMISIONES Y OTROS GASTOS DE LA DEUDA PÚBLICA</t>
  </si>
  <si>
    <t xml:space="preserve">INTERESES DE LA DEUDA PÚBLICA 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</si>
  <si>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</si>
  <si>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</si>
  <si>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</si>
  <si>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</si>
  <si>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</si>
  <si>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</si>
  <si>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</si>
  <si>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</si>
  <si>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</si>
  <si>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</si>
  <si>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APOYOS FINANCIEROS A AHORRADORES Y DEUDORES DEL SISTEMA FINANCIERO  NACIONAL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</si>
  <si>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</si>
  <si>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</si>
  <si>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</si>
  <si>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</si>
  <si>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</si>
  <si>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</si>
  <si>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</si>
  <si>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</si>
  <si>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</si>
  <si>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</si>
  <si>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</si>
  <si>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</si>
  <si>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</si>
  <si>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</si>
  <si>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</si>
  <si>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</si>
  <si>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</si>
  <si>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</si>
  <si>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</si>
  <si>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</si>
  <si>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OTROS GASTOS Y PÉRDIDAS EXTRAORDINARIAS</t>
  </si>
  <si>
    <t>ESTIMACIONES, DEPRECIACIONES, DETERIOROS, OBSOLESCENCIA Y AMORTIZACIONES</t>
  </si>
  <si>
    <t>INVERSIÓN PÚBLICA</t>
  </si>
  <si>
    <t>INVERSIÓN PÚBLICA NO CAPITALIZABLE</t>
  </si>
  <si>
    <t>A 90 DIAS</t>
  </si>
  <si>
    <t>A 180 DIAS</t>
  </si>
  <si>
    <t>A 365 DIAS</t>
  </si>
  <si>
    <t>MAS DE 365 DIAS</t>
  </si>
  <si>
    <t>CARACTERISTICAS</t>
  </si>
  <si>
    <t>ESF-01 Fondos con Afectación Específica e Inversiones Financieras</t>
  </si>
  <si>
    <t>ESF-02 Contribuciones por Recuperar</t>
  </si>
  <si>
    <t>ESF-03 Contribuciones por recuperar corto plazo</t>
  </si>
  <si>
    <t xml:space="preserve">Cuenta </t>
  </si>
  <si>
    <t>Sistema de Costeo</t>
  </si>
  <si>
    <t>Método de Valuación</t>
  </si>
  <si>
    <t>Convencia de la aplic. Impacto de Información Financiera</t>
  </si>
  <si>
    <t>ESF-04 Inventario</t>
  </si>
  <si>
    <t>ESF-05 Almacenes</t>
  </si>
  <si>
    <t>Método</t>
  </si>
  <si>
    <t>Convenencia de  aplic. Impto  Información Financiera x cambios en el metodo</t>
  </si>
  <si>
    <t>INVENTARIOS</t>
  </si>
  <si>
    <t>INVENTARIO DE MERCANCIAS PARA VENTA</t>
  </si>
  <si>
    <t>INVENTARIO DE MERCANCIAS TERMINADAS</t>
  </si>
  <si>
    <t>INVENTARIO DE MERCANCIAS EN PROCESOS DE ELAB.</t>
  </si>
  <si>
    <t>INVENTARIO DE MATERIAS PRIMA, MATERIALES Y SUMINISTROS P/PRODUCCIÓN</t>
  </si>
  <si>
    <t>BIENES EN TRÁNSITO</t>
  </si>
  <si>
    <t>ALMACENES</t>
  </si>
  <si>
    <t>ALMACÉN DE MATERIALES Y SUMINISTROS DE CONSUMO</t>
  </si>
  <si>
    <t>ESF-06 Fideicomisos, Mandatos y Contratos Análogos</t>
  </si>
  <si>
    <t>ESF-07 Participaciones y Aportaciones de Capital</t>
  </si>
  <si>
    <t xml:space="preserve"> ESF-08 Bienes Muebles e Inmuebles</t>
  </si>
  <si>
    <t>ACTIVOS INTANGIBLES</t>
  </si>
  <si>
    <t>PATENTES, MARCAS Y DERECHOS</t>
  </si>
  <si>
    <t>CONCESIONES Y FRANQUICIAS</t>
  </si>
  <si>
    <t>LICENCIAS</t>
  </si>
  <si>
    <t>OTROS ACTIVOS INTANGIBLES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</si>
  <si>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</si>
  <si>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</si>
  <si>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</si>
  <si>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</si>
  <si>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</si>
  <si>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</si>
  <si>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</si>
  <si>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</si>
  <si>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</si>
  <si>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</si>
  <si>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ESF-09 Intagibles Y Diferidos</t>
  </si>
  <si>
    <t>ESF-10 Estimaciones Y Deterioros</t>
  </si>
  <si>
    <t>ESF-11 Otros Activos</t>
  </si>
  <si>
    <t>ESF-12 Cuentas y Documentos por Pagar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</si>
  <si>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</si>
  <si>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</si>
  <si>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</si>
  <si>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</si>
  <si>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</si>
  <si>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</si>
  <si>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</si>
  <si>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</si>
  <si>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</si>
  <si>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</si>
  <si>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</si>
  <si>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</si>
  <si>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</si>
  <si>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</si>
  <si>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 en  Administración y/o en Garantía</t>
  </si>
  <si>
    <t>ESF-14 Pasivos diferidos y otros</t>
  </si>
  <si>
    <t>EA-03 Gastos, transferencias, subsidios, otras ayudas, participaciones y aportaciones, otros gastos y pérdidas extraordinarias e ingresos y gastos extraordinarios</t>
  </si>
  <si>
    <t>EA-01 Ingresos</t>
  </si>
  <si>
    <t>EA-02 Otros Ingresos</t>
  </si>
  <si>
    <t>VHP-01 Patrimonio Contribuido</t>
  </si>
  <si>
    <t>VHP-02 Patrimonio Generado</t>
  </si>
  <si>
    <t>EFE-01 Flujo de Efectivo</t>
  </si>
  <si>
    <t xml:space="preserve"> EFE-02 Bienes Muebles e Inmuebles</t>
  </si>
  <si>
    <t>Subsidio</t>
  </si>
  <si>
    <t>Pagos</t>
  </si>
  <si>
    <t xml:space="preserve"> EFE-03 Conciliación del Flujo de Efectivo</t>
  </si>
  <si>
    <t>Flujo</t>
  </si>
  <si>
    <t>EQUIPO INSTRUMENTAL MEDICO Y DE LABORATORIO</t>
  </si>
  <si>
    <t>Bajo protesta de decir verdad declaramos que los Estados Financieros y sus notas son correctos, verídicos  y son responsabilidad del emisor.</t>
  </si>
  <si>
    <t xml:space="preserve">                                                  Notas al Estado de Situación Financiera</t>
  </si>
  <si>
    <t xml:space="preserve">                                                                      Notas a los Estados Financieros / Notas de Desglose</t>
  </si>
  <si>
    <t xml:space="preserve">                              Notas al Estado de Actividades</t>
  </si>
  <si>
    <t xml:space="preserve">                                                                    Notas a los Estados Financieros / Notas de Desglose</t>
  </si>
  <si>
    <t xml:space="preserve">                                                                 Notas al Estado de Variación en la Hacienda Pública</t>
  </si>
  <si>
    <t xml:space="preserve">                                                                       Notas a los Estados Financieros / Notas de Desglose</t>
  </si>
  <si>
    <t xml:space="preserve">                                                   Notas al Estado de Flujos de Efectivo</t>
  </si>
  <si>
    <t>PROVEEDORES POR PAGAR A LARGO PLAZO</t>
  </si>
  <si>
    <t>IMPUESTO SOBRE LA PRODUCCIÓN, EL CONSUMO Y LAS TRANSACCIONES</t>
  </si>
  <si>
    <t>IMPUESTOS NO COMPRENDIDOS EN LA LEY DE INGRESOS VIGENTE, CAUSADOS EN EJHERCICIOS FISCALES ANTERIORES PENDIENTES DE LIQUIDAR O PAGO</t>
  </si>
  <si>
    <t>DERECHOS POR USO, GOCE, APROVECHAMIENTO O EXPLOTACIÓN DE BIENES DE DOMINIO PÚBLICO</t>
  </si>
  <si>
    <t>PRODUCTOS</t>
  </si>
  <si>
    <t>APROVECHAMIENTOS</t>
  </si>
  <si>
    <t>PARTICIPACIONES, APORTACIONES, CONVENIOS, INCENTIVOS DERIVADOS DE LA COLABORACIÓN FISCAL, FONDOS DISTINTOS DE APORTACIONES, TRANSFERENCIAS, ASIGNACIONES, SUBSIDIOS Y SUBVENCIONES, Y PENSIONES Y JUBILACIONES</t>
  </si>
  <si>
    <t>TRANSFERENCIAS, ASIGNACIONES, SUBSIDIOS Y SUBVENCIONES, Y PENSIONES Y JUBILACIONES</t>
  </si>
  <si>
    <t>Acreedora</t>
  </si>
  <si>
    <t>DEPRECIACIÓN DE BIENES INMUEBLES</t>
  </si>
  <si>
    <t>EQUPO E INSTRUMENTAL MÉDICO Y DE LABORATORIO</t>
  </si>
  <si>
    <t>TERRENOS</t>
  </si>
  <si>
    <t xml:space="preserve">                                                                             Notas a los Estados Financieros 2021/ Notas de Desglose</t>
  </si>
  <si>
    <t>Al 31 de Marzo del 2022</t>
  </si>
  <si>
    <t>Del 1 de Enero al 31 de Marzo del 2022.</t>
  </si>
  <si>
    <t>Del 1 de Enero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</si>
</sst>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]* #,##0.00_-;\-[$€]* #,##0.00_-;_-[$€]* &quot;-&quot;??_-;_-@_-"/>
    <numFmt numFmtId="166" formatCode="&quot;Verdadero&quot;;&quot;Verdadero&quot;;&quot;Falso&quot;"/>
    <numFmt numFmtId="167" formatCode="_-* #,##0.00\ _€_-;\-* #,##0.00\ _€_-;_-* &quot;-&quot;??\ _€_-;_-@_-"/>
    <numFmt numFmtId="168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Garamond"/>
      <family val="2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u/>
      <sz val="13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b/>
      <u/>
      <sz val="8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2" fillId="0" borderId="0"/>
    <xf numFmtId="0" fontId="3" fillId="0" borderId="0"/>
    <xf numFmtId="0" fontId="15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3" fillId="0" borderId="0" xfId="14" applyFont="1" applyBorder="1" applyAlignment="1">
      <alignment vertical="top" wrapText="1"/>
    </xf>
    <xf numFmtId="0" fontId="4" fillId="0" borderId="0" xfId="21" applyFont="1"/>
    <xf numFmtId="0" fontId="6" fillId="0" borderId="0" xfId="21" applyFont="1" applyAlignment="1">
      <alignment horizontal="right"/>
    </xf>
    <xf numFmtId="0" fontId="7" fillId="0" borderId="0" xfId="21" applyFont="1" applyAlignment="1">
      <alignment horizontal="center"/>
    </xf>
    <xf numFmtId="0" fontId="1" fillId="0" borderId="0" xfId="21"/>
    <xf numFmtId="0" fontId="8" fillId="0" borderId="0" xfId="21" applyFont="1" applyAlignment="1">
      <alignment vertical="center"/>
    </xf>
    <xf numFmtId="0" fontId="8" fillId="0" borderId="0" xfId="21" applyFont="1"/>
    <xf numFmtId="0" fontId="9" fillId="2" borderId="3" xfId="21" applyFont="1" applyFill="1" applyBorder="1" applyAlignment="1">
      <alignment horizontal="center" vertical="center"/>
    </xf>
    <xf numFmtId="4" fontId="4" fillId="0" borderId="0" xfId="21" applyNumberFormat="1" applyFont="1" applyFill="1" applyBorder="1" applyAlignment="1">
      <alignment horizontal="right" vertical="center" wrapText="1"/>
    </xf>
    <xf numFmtId="0" fontId="2" fillId="0" borderId="0" xfId="22" applyFont="1" applyFill="1" applyBorder="1" applyAlignment="1">
      <alignment horizontal="center" vertical="top" wrapText="1"/>
    </xf>
    <xf numFmtId="0" fontId="4" fillId="0" borderId="0" xfId="21" applyFont="1" applyBorder="1"/>
    <xf numFmtId="0" fontId="4" fillId="0" borderId="0" xfId="21" applyFont="1" applyFill="1" applyBorder="1" applyAlignment="1">
      <alignment horizontal="left" vertical="center" wrapText="1"/>
    </xf>
    <xf numFmtId="4" fontId="4" fillId="0" borderId="0" xfId="21" applyNumberFormat="1" applyFont="1" applyFill="1" applyBorder="1" applyAlignment="1">
      <alignment horizontal="right" wrapText="1"/>
    </xf>
    <xf numFmtId="0" fontId="1" fillId="0" borderId="0" xfId="21" applyBorder="1"/>
    <xf numFmtId="0" fontId="3" fillId="0" borderId="8" xfId="14" applyFont="1" applyBorder="1" applyAlignment="1">
      <alignment vertical="top" wrapText="1"/>
    </xf>
    <xf numFmtId="0" fontId="4" fillId="0" borderId="0" xfId="21" applyFont="1" applyFill="1" applyBorder="1"/>
    <xf numFmtId="0" fontId="3" fillId="0" borderId="0" xfId="14" applyFont="1" applyBorder="1" applyAlignment="1">
      <alignment horizontal="left" vertical="top" wrapText="1"/>
    </xf>
    <xf numFmtId="0" fontId="9" fillId="2" borderId="1" xfId="21" applyFont="1" applyFill="1" applyBorder="1" applyAlignment="1">
      <alignment horizontal="center" vertical="center" wrapText="1"/>
    </xf>
    <xf numFmtId="0" fontId="10" fillId="0" borderId="0" xfId="21" applyFont="1" applyBorder="1"/>
    <xf numFmtId="4" fontId="10" fillId="0" borderId="0" xfId="21" applyNumberFormat="1" applyFont="1" applyFill="1" applyBorder="1" applyAlignment="1">
      <alignment horizontal="right" wrapText="1"/>
    </xf>
    <xf numFmtId="0" fontId="9" fillId="2" borderId="1" xfId="24" applyFont="1" applyFill="1" applyBorder="1" applyAlignment="1">
      <alignment horizontal="center" vertical="center"/>
    </xf>
    <xf numFmtId="0" fontId="9" fillId="2" borderId="3" xfId="24" applyFont="1" applyFill="1" applyBorder="1" applyAlignment="1">
      <alignment horizontal="center" vertical="center"/>
    </xf>
    <xf numFmtId="0" fontId="9" fillId="2" borderId="1" xfId="26" applyNumberFormat="1" applyFont="1" applyFill="1" applyBorder="1" applyAlignment="1">
      <alignment horizontal="center" vertical="center" wrapText="1"/>
    </xf>
    <xf numFmtId="0" fontId="10" fillId="0" borderId="15" xfId="24" applyFont="1" applyFill="1" applyBorder="1" applyAlignment="1">
      <alignment horizontal="center" vertical="center" wrapText="1"/>
    </xf>
    <xf numFmtId="0" fontId="10" fillId="0" borderId="8" xfId="21" applyFont="1" applyBorder="1"/>
    <xf numFmtId="0" fontId="10" fillId="0" borderId="8" xfId="21" applyFont="1" applyFill="1" applyBorder="1" applyAlignment="1">
      <alignment horizontal="left" vertical="center" wrapText="1"/>
    </xf>
    <xf numFmtId="4" fontId="10" fillId="0" borderId="8" xfId="21" applyNumberFormat="1" applyFont="1" applyFill="1" applyBorder="1" applyAlignment="1">
      <alignment horizontal="right" vertical="center" wrapText="1"/>
    </xf>
    <xf numFmtId="43" fontId="10" fillId="0" borderId="8" xfId="1" applyFont="1" applyFill="1" applyBorder="1" applyAlignment="1">
      <alignment horizontal="right" vertical="center" wrapText="1"/>
    </xf>
    <xf numFmtId="0" fontId="7" fillId="2" borderId="0" xfId="22" applyFont="1" applyFill="1" applyBorder="1" applyAlignment="1">
      <alignment vertical="top"/>
    </xf>
    <xf numFmtId="0" fontId="11" fillId="2" borderId="0" xfId="21" applyFont="1" applyFill="1"/>
    <xf numFmtId="168" fontId="10" fillId="0" borderId="8" xfId="1" applyNumberFormat="1" applyFont="1" applyFill="1" applyBorder="1" applyAlignment="1">
      <alignment horizontal="right" vertical="center" wrapText="1"/>
    </xf>
    <xf numFmtId="0" fontId="10" fillId="3" borderId="0" xfId="21" applyFont="1" applyFill="1"/>
    <xf numFmtId="0" fontId="3" fillId="3" borderId="0" xfId="14" applyFont="1" applyFill="1" applyBorder="1" applyAlignment="1">
      <alignment horizontal="left" vertical="top" wrapText="1"/>
    </xf>
    <xf numFmtId="0" fontId="1" fillId="3" borderId="0" xfId="21" applyFill="1"/>
    <xf numFmtId="0" fontId="0" fillId="3" borderId="0" xfId="21" applyFont="1" applyFill="1"/>
    <xf numFmtId="0" fontId="18" fillId="0" borderId="0" xfId="21" applyFont="1" applyBorder="1"/>
    <xf numFmtId="0" fontId="1" fillId="0" borderId="0" xfId="21" applyFont="1" applyBorder="1"/>
    <xf numFmtId="2" fontId="1" fillId="0" borderId="0" xfId="21" applyNumberFormat="1" applyFont="1" applyBorder="1"/>
    <xf numFmtId="0" fontId="19" fillId="2" borderId="1" xfId="21" applyFont="1" applyFill="1" applyBorder="1"/>
    <xf numFmtId="0" fontId="19" fillId="2" borderId="1" xfId="21" applyFont="1" applyFill="1" applyBorder="1" applyAlignment="1">
      <alignment wrapText="1"/>
    </xf>
    <xf numFmtId="0" fontId="19" fillId="2" borderId="3" xfId="21" applyFont="1" applyFill="1" applyBorder="1"/>
    <xf numFmtId="0" fontId="19" fillId="2" borderId="2" xfId="21" applyFont="1" applyFill="1" applyBorder="1"/>
    <xf numFmtId="0" fontId="19" fillId="0" borderId="0" xfId="21" applyFont="1"/>
    <xf numFmtId="0" fontId="18" fillId="2" borderId="1" xfId="21" applyFont="1" applyFill="1" applyBorder="1"/>
    <xf numFmtId="0" fontId="18" fillId="2" borderId="1" xfId="21" applyFont="1" applyFill="1" applyBorder="1" applyAlignment="1">
      <alignment wrapText="1"/>
    </xf>
    <xf numFmtId="0" fontId="18" fillId="0" borderId="0" xfId="21" applyFont="1"/>
    <xf numFmtId="0" fontId="18" fillId="0" borderId="10" xfId="21" applyFont="1" applyBorder="1" applyAlignment="1">
      <alignment horizontal="center"/>
    </xf>
    <xf numFmtId="49" fontId="18" fillId="0" borderId="0" xfId="0" applyNumberFormat="1" applyFont="1" applyFill="1" applyBorder="1" applyAlignment="1">
      <alignment wrapText="1"/>
    </xf>
    <xf numFmtId="0" fontId="1" fillId="0" borderId="0" xfId="21" applyFont="1"/>
    <xf numFmtId="0" fontId="20" fillId="2" borderId="5" xfId="22" applyFont="1" applyFill="1" applyBorder="1" applyAlignment="1">
      <alignment vertical="top"/>
    </xf>
    <xf numFmtId="0" fontId="20" fillId="2" borderId="0" xfId="22" applyFont="1" applyFill="1" applyBorder="1" applyAlignment="1">
      <alignment vertical="top"/>
    </xf>
    <xf numFmtId="0" fontId="18" fillId="2" borderId="0" xfId="21" applyFont="1" applyFill="1"/>
    <xf numFmtId="0" fontId="13" fillId="2" borderId="1" xfId="21" applyFont="1" applyFill="1" applyBorder="1" applyAlignment="1">
      <alignment horizontal="center" vertical="center"/>
    </xf>
    <xf numFmtId="0" fontId="13" fillId="2" borderId="3" xfId="21" applyFont="1" applyFill="1" applyBorder="1" applyAlignment="1">
      <alignment horizontal="center" vertical="center"/>
    </xf>
    <xf numFmtId="4" fontId="13" fillId="2" borderId="1" xfId="23" applyNumberFormat="1" applyFont="1" applyFill="1" applyBorder="1" applyAlignment="1">
      <alignment horizontal="center" vertical="center" wrapText="1"/>
    </xf>
    <xf numFmtId="0" fontId="13" fillId="2" borderId="1" xfId="21" applyFont="1" applyFill="1" applyBorder="1" applyAlignment="1">
      <alignment horizontal="center" vertical="center" wrapText="1"/>
    </xf>
    <xf numFmtId="4" fontId="18" fillId="0" borderId="0" xfId="21" applyNumberFormat="1" applyFont="1" applyBorder="1"/>
    <xf numFmtId="0" fontId="13" fillId="3" borderId="0" xfId="21" applyFont="1" applyFill="1"/>
    <xf numFmtId="0" fontId="18" fillId="3" borderId="0" xfId="21" applyFont="1" applyFill="1"/>
    <xf numFmtId="4" fontId="18" fillId="3" borderId="0" xfId="21" applyNumberFormat="1" applyFont="1" applyFill="1"/>
    <xf numFmtId="0" fontId="0" fillId="2" borderId="1" xfId="21" applyFont="1" applyFill="1" applyBorder="1"/>
    <xf numFmtId="0" fontId="0" fillId="2" borderId="2" xfId="21" applyFont="1" applyFill="1" applyBorder="1"/>
    <xf numFmtId="0" fontId="1" fillId="2" borderId="6" xfId="21" applyFill="1" applyBorder="1"/>
    <xf numFmtId="0" fontId="1" fillId="2" borderId="3" xfId="21" applyFill="1" applyBorder="1"/>
    <xf numFmtId="0" fontId="1" fillId="4" borderId="0" xfId="21" applyFill="1"/>
    <xf numFmtId="0" fontId="1" fillId="0" borderId="0" xfId="21" applyFont="1" applyBorder="1" applyAlignment="1">
      <alignment horizontal="center"/>
    </xf>
    <xf numFmtId="0" fontId="21" fillId="0" borderId="7" xfId="21" applyFont="1" applyFill="1" applyBorder="1" applyAlignment="1">
      <alignment horizontal="center" vertical="center"/>
    </xf>
    <xf numFmtId="0" fontId="21" fillId="0" borderId="8" xfId="21" applyFont="1" applyFill="1" applyBorder="1" applyAlignment="1">
      <alignment horizontal="center" vertical="center" wrapText="1"/>
    </xf>
    <xf numFmtId="43" fontId="21" fillId="0" borderId="8" xfId="21" applyNumberFormat="1" applyFont="1" applyFill="1" applyBorder="1" applyAlignment="1">
      <alignment horizontal="center" vertical="center"/>
    </xf>
    <xf numFmtId="0" fontId="12" fillId="0" borderId="10" xfId="21" applyFont="1" applyFill="1" applyBorder="1" applyAlignment="1">
      <alignment horizontal="center" vertical="center"/>
    </xf>
    <xf numFmtId="0" fontId="12" fillId="0" borderId="0" xfId="21" applyFont="1" applyFill="1" applyBorder="1" applyAlignment="1">
      <alignment horizontal="left" vertical="center"/>
    </xf>
    <xf numFmtId="0" fontId="12" fillId="0" borderId="0" xfId="21" applyFont="1" applyFill="1" applyBorder="1" applyAlignment="1">
      <alignment horizontal="left" vertical="center" wrapText="1"/>
    </xf>
    <xf numFmtId="0" fontId="12" fillId="0" borderId="10" xfId="21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wrapText="1"/>
    </xf>
    <xf numFmtId="0" fontId="21" fillId="0" borderId="10" xfId="21" applyFont="1" applyFill="1" applyBorder="1" applyAlignment="1">
      <alignment horizontal="center"/>
    </xf>
    <xf numFmtId="49" fontId="21" fillId="0" borderId="0" xfId="0" applyNumberFormat="1" applyFont="1" applyFill="1" applyBorder="1" applyAlignment="1">
      <alignment wrapText="1"/>
    </xf>
    <xf numFmtId="43" fontId="21" fillId="0" borderId="0" xfId="1" applyFont="1" applyFill="1" applyBorder="1" applyAlignment="1"/>
    <xf numFmtId="49" fontId="12" fillId="0" borderId="0" xfId="0" applyNumberFormat="1" applyFont="1" applyFill="1" applyBorder="1" applyAlignment="1"/>
    <xf numFmtId="0" fontId="12" fillId="0" borderId="12" xfId="21" applyFont="1" applyFill="1" applyBorder="1" applyAlignment="1">
      <alignment horizontal="center"/>
    </xf>
    <xf numFmtId="49" fontId="12" fillId="0" borderId="5" xfId="0" applyNumberFormat="1" applyFont="1" applyFill="1" applyBorder="1" applyAlignment="1"/>
    <xf numFmtId="43" fontId="12" fillId="0" borderId="5" xfId="1" applyFont="1" applyFill="1" applyBorder="1" applyAlignment="1"/>
    <xf numFmtId="4" fontId="12" fillId="0" borderId="0" xfId="1" applyNumberFormat="1" applyFont="1" applyFill="1" applyBorder="1"/>
    <xf numFmtId="4" fontId="12" fillId="0" borderId="8" xfId="21" applyNumberFormat="1" applyFont="1" applyFill="1" applyBorder="1" applyAlignment="1">
      <alignment horizontal="right" vertical="center"/>
    </xf>
    <xf numFmtId="4" fontId="12" fillId="0" borderId="0" xfId="21" applyNumberFormat="1" applyFont="1" applyFill="1" applyBorder="1" applyAlignment="1">
      <alignment horizontal="right" vertical="center" wrapText="1"/>
    </xf>
    <xf numFmtId="0" fontId="18" fillId="4" borderId="0" xfId="21" applyFont="1" applyFill="1"/>
    <xf numFmtId="49" fontId="10" fillId="0" borderId="0" xfId="21" applyNumberFormat="1" applyFont="1" applyFill="1" applyBorder="1" applyAlignment="1">
      <alignment horizontal="left" vertical="center" wrapText="1"/>
    </xf>
    <xf numFmtId="0" fontId="3" fillId="2" borderId="14" xfId="14" applyFont="1" applyFill="1" applyBorder="1" applyAlignment="1">
      <alignment vertical="center" wrapText="1"/>
    </xf>
    <xf numFmtId="4" fontId="9" fillId="2" borderId="14" xfId="21" applyNumberFormat="1" applyFont="1" applyFill="1" applyBorder="1" applyAlignment="1">
      <alignment horizontal="center" vertical="center" wrapText="1"/>
    </xf>
    <xf numFmtId="4" fontId="10" fillId="0" borderId="0" xfId="21" applyNumberFormat="1" applyFont="1" applyFill="1" applyBorder="1" applyAlignment="1">
      <alignment horizontal="center" wrapText="1"/>
    </xf>
    <xf numFmtId="0" fontId="5" fillId="4" borderId="0" xfId="22" applyFont="1" applyFill="1" applyBorder="1" applyAlignment="1">
      <alignment vertical="top"/>
    </xf>
    <xf numFmtId="4" fontId="9" fillId="4" borderId="0" xfId="21" applyNumberFormat="1" applyFont="1" applyFill="1" applyBorder="1" applyAlignment="1">
      <alignment horizontal="right" vertical="center" wrapText="1"/>
    </xf>
    <xf numFmtId="4" fontId="9" fillId="4" borderId="0" xfId="21" applyNumberFormat="1" applyFont="1" applyFill="1" applyBorder="1" applyAlignment="1">
      <alignment horizontal="right" wrapText="1"/>
    </xf>
    <xf numFmtId="0" fontId="10" fillId="4" borderId="0" xfId="21" applyFont="1" applyFill="1"/>
    <xf numFmtId="0" fontId="18" fillId="0" borderId="0" xfId="21" applyFont="1" applyBorder="1" applyAlignment="1">
      <alignment horizontal="center" vertical="center"/>
    </xf>
    <xf numFmtId="0" fontId="10" fillId="0" borderId="0" xfId="21" applyFont="1" applyBorder="1" applyAlignment="1">
      <alignment horizontal="center"/>
    </xf>
    <xf numFmtId="49" fontId="10" fillId="0" borderId="0" xfId="0" applyNumberFormat="1" applyFont="1" applyFill="1" applyBorder="1" applyAlignment="1"/>
    <xf numFmtId="2" fontId="10" fillId="0" borderId="0" xfId="1" applyNumberFormat="1" applyFont="1" applyFill="1" applyBorder="1" applyAlignment="1"/>
    <xf numFmtId="0" fontId="21" fillId="2" borderId="1" xfId="21" applyFont="1" applyFill="1" applyBorder="1" applyAlignment="1">
      <alignment horizontal="center" vertical="center"/>
    </xf>
    <xf numFmtId="0" fontId="21" fillId="2" borderId="3" xfId="21" applyFont="1" applyFill="1" applyBorder="1" applyAlignment="1">
      <alignment horizontal="center" vertical="center"/>
    </xf>
    <xf numFmtId="4" fontId="21" fillId="2" borderId="1" xfId="23" applyNumberFormat="1" applyFont="1" applyFill="1" applyBorder="1" applyAlignment="1">
      <alignment horizontal="center" vertical="center" wrapText="1"/>
    </xf>
    <xf numFmtId="4" fontId="21" fillId="0" borderId="8" xfId="23" applyNumberFormat="1" applyFont="1" applyFill="1" applyBorder="1" applyAlignment="1">
      <alignment horizontal="center" vertical="center" wrapText="1"/>
    </xf>
    <xf numFmtId="4" fontId="21" fillId="0" borderId="9" xfId="23" applyNumberFormat="1" applyFont="1" applyFill="1" applyBorder="1" applyAlignment="1">
      <alignment horizontal="center" vertical="center" wrapText="1"/>
    </xf>
    <xf numFmtId="4" fontId="21" fillId="0" borderId="0" xfId="23" applyNumberFormat="1" applyFont="1" applyFill="1" applyBorder="1" applyAlignment="1">
      <alignment horizontal="center" vertical="center" wrapText="1"/>
    </xf>
    <xf numFmtId="0" fontId="21" fillId="0" borderId="10" xfId="21" applyFont="1" applyFill="1" applyBorder="1" applyAlignment="1">
      <alignment horizontal="center" vertical="center"/>
    </xf>
    <xf numFmtId="4" fontId="21" fillId="0" borderId="11" xfId="2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vertical="center"/>
    </xf>
    <xf numFmtId="0" fontId="12" fillId="0" borderId="12" xfId="21" applyFont="1" applyFill="1" applyBorder="1" applyAlignment="1">
      <alignment horizontal="center" vertical="center"/>
    </xf>
    <xf numFmtId="4" fontId="21" fillId="0" borderId="5" xfId="23" applyNumberFormat="1" applyFont="1" applyFill="1" applyBorder="1" applyAlignment="1">
      <alignment horizontal="center" vertical="center" wrapText="1"/>
    </xf>
    <xf numFmtId="4" fontId="21" fillId="0" borderId="13" xfId="23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left" vertical="center"/>
    </xf>
    <xf numFmtId="2" fontId="21" fillId="0" borderId="8" xfId="53" applyNumberFormat="1" applyFont="1" applyFill="1" applyBorder="1" applyAlignment="1"/>
    <xf numFmtId="2" fontId="21" fillId="0" borderId="0" xfId="53" applyNumberFormat="1" applyFont="1" applyFill="1" applyBorder="1" applyAlignment="1"/>
    <xf numFmtId="2" fontId="12" fillId="0" borderId="0" xfId="53" applyNumberFormat="1" applyFont="1" applyFill="1" applyBorder="1" applyAlignment="1"/>
    <xf numFmtId="49" fontId="21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vertical="center" wrapText="1"/>
    </xf>
    <xf numFmtId="0" fontId="12" fillId="0" borderId="5" xfId="21" applyFont="1" applyFill="1" applyBorder="1" applyAlignment="1">
      <alignment horizontal="left" vertical="center"/>
    </xf>
    <xf numFmtId="2" fontId="12" fillId="0" borderId="5" xfId="53" applyNumberFormat="1" applyFont="1" applyFill="1" applyBorder="1" applyAlignment="1"/>
    <xf numFmtId="4" fontId="18" fillId="0" borderId="0" xfId="1" applyNumberFormat="1" applyFont="1" applyFill="1" applyBorder="1" applyAlignment="1">
      <alignment horizontal="right"/>
    </xf>
    <xf numFmtId="0" fontId="18" fillId="0" borderId="10" xfId="21" applyFont="1" applyFill="1" applyBorder="1" applyAlignment="1">
      <alignment horizontal="center"/>
    </xf>
    <xf numFmtId="0" fontId="5" fillId="3" borderId="0" xfId="25" applyFont="1" applyFill="1" applyBorder="1" applyAlignment="1">
      <alignment vertical="top"/>
    </xf>
    <xf numFmtId="4" fontId="12" fillId="0" borderId="9" xfId="21" applyNumberFormat="1" applyFont="1" applyFill="1" applyBorder="1" applyAlignment="1">
      <alignment horizontal="right" vertical="center"/>
    </xf>
    <xf numFmtId="4" fontId="12" fillId="0" borderId="11" xfId="21" applyNumberFormat="1" applyFont="1" applyFill="1" applyBorder="1" applyAlignment="1">
      <alignment horizontal="right" vertical="center" wrapText="1"/>
    </xf>
    <xf numFmtId="4" fontId="12" fillId="0" borderId="11" xfId="1" applyNumberFormat="1" applyFont="1" applyFill="1" applyBorder="1"/>
    <xf numFmtId="43" fontId="21" fillId="0" borderId="11" xfId="1" applyFont="1" applyFill="1" applyBorder="1" applyAlignment="1"/>
    <xf numFmtId="43" fontId="12" fillId="0" borderId="11" xfId="1" applyFont="1" applyFill="1" applyBorder="1" applyAlignment="1"/>
    <xf numFmtId="168" fontId="12" fillId="0" borderId="13" xfId="1" applyNumberFormat="1" applyFont="1" applyFill="1" applyBorder="1" applyAlignment="1"/>
    <xf numFmtId="4" fontId="12" fillId="0" borderId="5" xfId="1" applyNumberFormat="1" applyFont="1" applyFill="1" applyBorder="1"/>
    <xf numFmtId="4" fontId="12" fillId="0" borderId="10" xfId="21" applyNumberFormat="1" applyFont="1" applyFill="1" applyBorder="1" applyAlignment="1">
      <alignment horizontal="right" vertical="center"/>
    </xf>
    <xf numFmtId="4" fontId="12" fillId="0" borderId="10" xfId="21" applyNumberFormat="1" applyFont="1" applyFill="1" applyBorder="1" applyAlignment="1">
      <alignment horizontal="right" vertical="center" wrapText="1"/>
    </xf>
    <xf numFmtId="4" fontId="12" fillId="0" borderId="10" xfId="1" applyNumberFormat="1" applyFont="1" applyFill="1" applyBorder="1"/>
    <xf numFmtId="43" fontId="21" fillId="0" borderId="10" xfId="1" applyFont="1" applyFill="1" applyBorder="1" applyAlignment="1"/>
    <xf numFmtId="43" fontId="12" fillId="0" borderId="10" xfId="1" applyFont="1" applyFill="1" applyBorder="1" applyAlignment="1"/>
    <xf numFmtId="168" fontId="12" fillId="0" borderId="10" xfId="1" applyNumberFormat="1" applyFont="1" applyFill="1" applyBorder="1" applyAlignment="1"/>
    <xf numFmtId="0" fontId="18" fillId="0" borderId="0" xfId="21" applyFont="1" applyFill="1" applyBorder="1"/>
    <xf numFmtId="0" fontId="13" fillId="0" borderId="10" xfId="21" applyFont="1" applyFill="1" applyBorder="1" applyAlignment="1">
      <alignment horizontal="center" vertical="center" wrapText="1"/>
    </xf>
    <xf numFmtId="0" fontId="8" fillId="0" borderId="0" xfId="21" applyFont="1" applyAlignment="1">
      <alignment horizontal="center" vertical="center"/>
    </xf>
    <xf numFmtId="0" fontId="5" fillId="3" borderId="0" xfId="25" applyFont="1" applyFill="1" applyBorder="1" applyAlignment="1">
      <alignment horizontal="left" vertical="top"/>
    </xf>
    <xf numFmtId="0" fontId="20" fillId="2" borderId="5" xfId="22" applyFont="1" applyFill="1" applyBorder="1" applyAlignment="1">
      <alignment horizontal="left" vertical="top" wrapText="1"/>
    </xf>
    <xf numFmtId="0" fontId="20" fillId="2" borderId="0" xfId="22" applyFont="1" applyFill="1" applyBorder="1" applyAlignment="1">
      <alignment horizontal="left" vertical="top"/>
    </xf>
    <xf numFmtId="0" fontId="7" fillId="2" borderId="0" xfId="22" applyFont="1" applyFill="1" applyBorder="1" applyAlignment="1">
      <alignment horizontal="left" vertical="top"/>
    </xf>
    <xf numFmtId="0" fontId="22" fillId="4" borderId="0" xfId="22" applyFont="1" applyFill="1" applyBorder="1" applyAlignment="1">
      <alignment horizontal="left" vertical="top"/>
    </xf>
    <xf numFmtId="0" fontId="5" fillId="3" borderId="0" xfId="22" applyFont="1" applyFill="1" applyBorder="1" applyAlignment="1">
      <alignment vertical="top"/>
    </xf>
    <xf numFmtId="0" fontId="5" fillId="3" borderId="0" xfId="22" applyFont="1" applyFill="1" applyBorder="1" applyAlignment="1">
      <alignment horizontal="left" vertical="top"/>
    </xf>
    <xf numFmtId="0" fontId="9" fillId="2" borderId="14" xfId="21" applyFont="1" applyFill="1" applyBorder="1" applyAlignment="1">
      <alignment horizontal="center" vertical="center"/>
    </xf>
    <xf numFmtId="0" fontId="9" fillId="2" borderId="4" xfId="21" applyFont="1" applyFill="1" applyBorder="1" applyAlignment="1">
      <alignment horizontal="center" vertical="center"/>
    </xf>
    <xf numFmtId="4" fontId="9" fillId="2" borderId="14" xfId="23" applyNumberFormat="1" applyFont="1" applyFill="1" applyBorder="1" applyAlignment="1">
      <alignment horizontal="center" vertical="center" wrapText="1"/>
    </xf>
    <xf numFmtId="4" fontId="9" fillId="2" borderId="4" xfId="23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" fontId="9" fillId="2" borderId="1" xfId="23" applyNumberFormat="1" applyFont="1" applyFill="1" applyBorder="1" applyAlignment="1">
      <alignment horizontal="center" vertical="center" wrapText="1"/>
    </xf>
    <xf numFmtId="0" fontId="9" fillId="2" borderId="1" xfId="21" applyFont="1" applyFill="1" applyBorder="1" applyAlignment="1">
      <alignment horizontal="center" vertical="center"/>
    </xf>
    <xf numFmtId="0" fontId="9" fillId="2" borderId="2" xfId="21" applyFont="1" applyFill="1" applyBorder="1" applyAlignment="1">
      <alignment horizontal="center" vertical="center" wrapText="1"/>
    </xf>
    <xf numFmtId="0" fontId="9" fillId="2" borderId="3" xfId="21" applyFont="1" applyFill="1" applyBorder="1" applyAlignment="1">
      <alignment horizontal="center" vertical="center" wrapText="1"/>
    </xf>
    <xf numFmtId="0" fontId="9" fillId="2" borderId="16" xfId="21" applyFont="1" applyFill="1" applyBorder="1" applyAlignment="1">
      <alignment horizontal="center" vertical="center"/>
    </xf>
    <xf numFmtId="0" fontId="9" fillId="2" borderId="9" xfId="21" applyFont="1" applyFill="1" applyBorder="1" applyAlignment="1">
      <alignment horizontal="center" vertical="center" wrapText="1"/>
    </xf>
    <xf numFmtId="0" fontId="9" fillId="2" borderId="11" xfId="21" applyFont="1" applyFill="1" applyBorder="1" applyAlignment="1">
      <alignment horizontal="center" vertical="center" wrapText="1"/>
    </xf>
    <xf numFmtId="0" fontId="9" fillId="2" borderId="14" xfId="21" applyFont="1" applyFill="1" applyBorder="1" applyAlignment="1">
      <alignment horizontal="center" vertical="center" wrapText="1"/>
    </xf>
    <xf numFmtId="0" fontId="9" fillId="2" borderId="16" xfId="21" applyFont="1" applyFill="1" applyBorder="1" applyAlignment="1">
      <alignment horizontal="center" vertical="center" wrapText="1"/>
    </xf>
    <xf numFmtId="4" fontId="9" fillId="2" borderId="16" xfId="23" applyNumberFormat="1" applyFont="1" applyFill="1" applyBorder="1" applyAlignment="1">
      <alignment horizontal="center" vertical="center" wrapText="1"/>
    </xf>
    <xf numFmtId="0" fontId="20" fillId="2" borderId="0" xfId="22" applyFont="1" applyFill="1" applyBorder="1" applyAlignment="1">
      <alignment horizontal="left" vertical="center"/>
    </xf>
    <xf numFmtId="0" fontId="5" fillId="4" borderId="0" xfId="22" applyFont="1" applyFill="1" applyBorder="1" applyAlignment="1">
      <alignment horizontal="left" vertical="top"/>
    </xf>
    <xf numFmtId="0" fontId="18" fillId="0" borderId="14" xfId="21" applyFont="1" applyFill="1" applyBorder="1" applyAlignment="1">
      <alignment horizontal="center" vertical="center"/>
    </xf>
    <xf numFmtId="0" fontId="18" fillId="0" borderId="14" xfId="21" applyFont="1" applyFill="1" applyBorder="1" applyAlignment="1">
      <alignment horizontal="left" vertical="center"/>
    </xf>
    <xf numFmtId="4" fontId="18" fillId="0" borderId="14" xfId="23" applyNumberFormat="1" applyFont="1" applyFill="1" applyBorder="1" applyAlignment="1">
      <alignment horizontal="center" vertical="center" wrapText="1"/>
    </xf>
    <xf numFmtId="2" fontId="18" fillId="0" borderId="14" xfId="1" applyNumberFormat="1" applyFont="1" applyFill="1" applyBorder="1" applyAlignment="1">
      <alignment horizontal="right" vertical="center" wrapText="1"/>
    </xf>
    <xf numFmtId="43" fontId="13" fillId="0" borderId="14" xfId="1" applyFont="1" applyFill="1" applyBorder="1" applyAlignment="1">
      <alignment horizontal="center" vertical="center" wrapText="1"/>
    </xf>
    <xf numFmtId="0" fontId="18" fillId="0" borderId="16" xfId="21" applyFont="1" applyFill="1" applyBorder="1" applyAlignment="1">
      <alignment horizontal="center" vertical="center"/>
    </xf>
    <xf numFmtId="0" fontId="18" fillId="0" borderId="16" xfId="21" applyFont="1" applyFill="1" applyBorder="1" applyAlignment="1">
      <alignment horizontal="left" vertical="center"/>
    </xf>
    <xf numFmtId="4" fontId="18" fillId="0" borderId="16" xfId="23" applyNumberFormat="1" applyFont="1" applyFill="1" applyBorder="1" applyAlignment="1">
      <alignment horizontal="center" vertical="center" wrapText="1"/>
    </xf>
    <xf numFmtId="2" fontId="18" fillId="0" borderId="16" xfId="1" applyNumberFormat="1" applyFont="1" applyFill="1" applyBorder="1" applyAlignment="1">
      <alignment horizontal="right" vertical="center" wrapText="1"/>
    </xf>
    <xf numFmtId="43" fontId="13" fillId="0" borderId="16" xfId="1" applyFont="1" applyFill="1" applyBorder="1" applyAlignment="1">
      <alignment horizontal="center" vertical="center" wrapText="1"/>
    </xf>
    <xf numFmtId="0" fontId="18" fillId="0" borderId="16" xfId="21" applyFont="1" applyBorder="1" applyAlignment="1">
      <alignment horizontal="center"/>
    </xf>
    <xf numFmtId="49" fontId="18" fillId="0" borderId="16" xfId="21" applyNumberFormat="1" applyFont="1" applyFill="1" applyBorder="1" applyAlignment="1">
      <alignment horizontal="left" vertical="center" wrapText="1"/>
    </xf>
    <xf numFmtId="4" fontId="18" fillId="0" borderId="16" xfId="21" applyNumberFormat="1" applyFont="1" applyFill="1" applyBorder="1" applyAlignment="1">
      <alignment horizontal="center" vertical="center" wrapText="1"/>
    </xf>
    <xf numFmtId="43" fontId="18" fillId="0" borderId="16" xfId="1" applyFont="1" applyFill="1" applyBorder="1" applyAlignment="1">
      <alignment horizontal="right" vertical="center" wrapText="1"/>
    </xf>
    <xf numFmtId="43" fontId="18" fillId="0" borderId="16" xfId="1" applyFont="1" applyFill="1" applyBorder="1"/>
    <xf numFmtId="43" fontId="18" fillId="0" borderId="16" xfId="1" applyFont="1" applyBorder="1"/>
    <xf numFmtId="49" fontId="18" fillId="0" borderId="16" xfId="0" applyNumberFormat="1" applyFont="1" applyFill="1" applyBorder="1" applyAlignment="1">
      <alignment horizontal="left"/>
    </xf>
    <xf numFmtId="49" fontId="18" fillId="0" borderId="16" xfId="0" applyNumberFormat="1" applyFont="1" applyFill="1" applyBorder="1" applyAlignment="1">
      <alignment horizontal="center"/>
    </xf>
    <xf numFmtId="0" fontId="18" fillId="0" borderId="4" xfId="21" applyFont="1" applyBorder="1"/>
    <xf numFmtId="0" fontId="18" fillId="0" borderId="4" xfId="21" applyFont="1" applyFill="1" applyBorder="1" applyAlignment="1">
      <alignment horizontal="left" vertical="center" wrapText="1"/>
    </xf>
    <xf numFmtId="4" fontId="18" fillId="0" borderId="4" xfId="21" applyNumberFormat="1" applyFont="1" applyFill="1" applyBorder="1" applyAlignment="1">
      <alignment horizontal="right" vertical="center" wrapText="1"/>
    </xf>
    <xf numFmtId="168" fontId="18" fillId="0" borderId="4" xfId="1" applyNumberFormat="1" applyFont="1" applyFill="1" applyBorder="1" applyAlignment="1">
      <alignment horizontal="right" vertical="center" wrapText="1"/>
    </xf>
    <xf numFmtId="43" fontId="18" fillId="0" borderId="4" xfId="1" applyFont="1" applyFill="1" applyBorder="1" applyAlignment="1">
      <alignment horizontal="right" vertical="center" wrapText="1"/>
    </xf>
    <xf numFmtId="0" fontId="18" fillId="0" borderId="14" xfId="21" applyFont="1" applyBorder="1" applyAlignment="1">
      <alignment horizontal="center" vertical="center"/>
    </xf>
    <xf numFmtId="0" fontId="18" fillId="0" borderId="14" xfId="21" applyFont="1" applyFill="1" applyBorder="1" applyAlignment="1">
      <alignment horizontal="left" vertical="center" wrapText="1"/>
    </xf>
    <xf numFmtId="4" fontId="18" fillId="0" borderId="14" xfId="21" applyNumberFormat="1" applyFont="1" applyFill="1" applyBorder="1" applyAlignment="1">
      <alignment horizontal="right" vertical="center" wrapText="1"/>
    </xf>
    <xf numFmtId="168" fontId="18" fillId="0" borderId="14" xfId="1" applyNumberFormat="1" applyFont="1" applyFill="1" applyBorder="1" applyAlignment="1">
      <alignment horizontal="right" vertical="center" wrapText="1"/>
    </xf>
    <xf numFmtId="43" fontId="18" fillId="0" borderId="14" xfId="1" applyFont="1" applyFill="1" applyBorder="1" applyAlignment="1">
      <alignment horizontal="right" vertical="center" wrapText="1"/>
    </xf>
    <xf numFmtId="0" fontId="18" fillId="0" borderId="16" xfId="21" applyFont="1" applyBorder="1" applyAlignment="1">
      <alignment horizontal="center" vertical="center"/>
    </xf>
    <xf numFmtId="0" fontId="18" fillId="0" borderId="16" xfId="21" applyFont="1" applyFill="1" applyBorder="1" applyAlignment="1">
      <alignment horizontal="left" vertical="center" wrapText="1"/>
    </xf>
    <xf numFmtId="4" fontId="18" fillId="0" borderId="16" xfId="21" applyNumberFormat="1" applyFont="1" applyFill="1" applyBorder="1" applyAlignment="1">
      <alignment horizontal="right" vertical="center" wrapText="1"/>
    </xf>
    <xf numFmtId="168" fontId="18" fillId="0" borderId="16" xfId="1" applyNumberFormat="1" applyFont="1" applyFill="1" applyBorder="1" applyAlignment="1">
      <alignment horizontal="right" vertical="center" wrapText="1"/>
    </xf>
    <xf numFmtId="0" fontId="10" fillId="0" borderId="4" xfId="21" applyFont="1" applyBorder="1"/>
    <xf numFmtId="0" fontId="10" fillId="0" borderId="4" xfId="21" applyFont="1" applyFill="1" applyBorder="1" applyAlignment="1">
      <alignment horizontal="left" vertical="center" wrapText="1"/>
    </xf>
    <xf numFmtId="4" fontId="10" fillId="0" borderId="4" xfId="21" applyNumberFormat="1" applyFont="1" applyFill="1" applyBorder="1" applyAlignment="1">
      <alignment horizontal="right" vertical="center" wrapText="1"/>
    </xf>
    <xf numFmtId="168" fontId="10" fillId="0" borderId="4" xfId="1" applyNumberFormat="1" applyFont="1" applyFill="1" applyBorder="1" applyAlignment="1">
      <alignment horizontal="right" vertical="center" wrapText="1"/>
    </xf>
    <xf numFmtId="43" fontId="10" fillId="0" borderId="4" xfId="1" applyFont="1" applyFill="1" applyBorder="1" applyAlignment="1">
      <alignment horizontal="right" vertical="center" wrapText="1"/>
    </xf>
    <xf numFmtId="0" fontId="18" fillId="0" borderId="14" xfId="21" applyFont="1" applyBorder="1" applyAlignment="1">
      <alignment horizontal="center"/>
    </xf>
    <xf numFmtId="49" fontId="18" fillId="0" borderId="14" xfId="21" applyNumberFormat="1" applyFont="1" applyFill="1" applyBorder="1" applyAlignment="1">
      <alignment horizontal="left" vertical="center" wrapText="1"/>
    </xf>
    <xf numFmtId="4" fontId="18" fillId="0" borderId="14" xfId="21" applyNumberFormat="1" applyFont="1" applyFill="1" applyBorder="1" applyAlignment="1">
      <alignment horizontal="right" wrapText="1"/>
    </xf>
    <xf numFmtId="0" fontId="1" fillId="0" borderId="14" xfId="21" applyFont="1" applyBorder="1"/>
    <xf numFmtId="4" fontId="18" fillId="0" borderId="16" xfId="21" applyNumberFormat="1" applyFont="1" applyFill="1" applyBorder="1" applyAlignment="1">
      <alignment horizontal="right" wrapText="1"/>
    </xf>
    <xf numFmtId="0" fontId="1" fillId="0" borderId="16" xfId="21" applyFont="1" applyBorder="1"/>
    <xf numFmtId="49" fontId="18" fillId="0" borderId="16" xfId="0" applyNumberFormat="1" applyFont="1" applyFill="1" applyBorder="1" applyAlignment="1">
      <alignment wrapText="1"/>
    </xf>
    <xf numFmtId="4" fontId="18" fillId="0" borderId="16" xfId="1" applyNumberFormat="1" applyFont="1" applyFill="1" applyBorder="1" applyAlignment="1"/>
    <xf numFmtId="0" fontId="18" fillId="0" borderId="4" xfId="21" applyFont="1" applyBorder="1" applyAlignment="1">
      <alignment horizontal="center"/>
    </xf>
    <xf numFmtId="4" fontId="13" fillId="0" borderId="4" xfId="21" applyNumberFormat="1" applyFont="1" applyFill="1" applyBorder="1" applyAlignment="1">
      <alignment horizontal="right" vertical="center" wrapText="1"/>
    </xf>
    <xf numFmtId="0" fontId="1" fillId="0" borderId="4" xfId="21" applyFont="1" applyBorder="1"/>
    <xf numFmtId="0" fontId="18" fillId="0" borderId="14" xfId="21" applyFont="1" applyBorder="1"/>
    <xf numFmtId="2" fontId="1" fillId="0" borderId="14" xfId="21" applyNumberFormat="1" applyFont="1" applyBorder="1"/>
    <xf numFmtId="0" fontId="18" fillId="0" borderId="16" xfId="21" applyFont="1" applyBorder="1"/>
    <xf numFmtId="2" fontId="1" fillId="0" borderId="16" xfId="21" applyNumberFormat="1" applyFont="1" applyBorder="1"/>
    <xf numFmtId="0" fontId="18" fillId="0" borderId="16" xfId="21" applyFont="1" applyBorder="1" applyAlignment="1">
      <alignment wrapText="1"/>
    </xf>
    <xf numFmtId="0" fontId="12" fillId="0" borderId="16" xfId="21" applyFont="1" applyBorder="1"/>
    <xf numFmtId="2" fontId="1" fillId="0" borderId="4" xfId="21" applyNumberFormat="1" applyFont="1" applyBorder="1"/>
    <xf numFmtId="43" fontId="18" fillId="0" borderId="14" xfId="1" applyFont="1" applyFill="1" applyBorder="1" applyAlignment="1">
      <alignment horizontal="right" wrapText="1"/>
    </xf>
    <xf numFmtId="2" fontId="18" fillId="0" borderId="4" xfId="1" applyNumberFormat="1" applyFont="1" applyFill="1" applyBorder="1" applyAlignment="1">
      <alignment horizontal="right" vertical="center" wrapText="1"/>
    </xf>
    <xf numFmtId="4" fontId="18" fillId="0" borderId="4" xfId="21" applyNumberFormat="1" applyFont="1" applyFill="1" applyBorder="1" applyAlignment="1">
      <alignment horizontal="right" wrapText="1"/>
    </xf>
    <xf numFmtId="0" fontId="21" fillId="0" borderId="14" xfId="21" applyFont="1" applyFill="1" applyBorder="1" applyAlignment="1">
      <alignment horizontal="center" vertical="center"/>
    </xf>
    <xf numFmtId="4" fontId="12" fillId="0" borderId="14" xfId="23" applyNumberFormat="1" applyFont="1" applyFill="1" applyBorder="1" applyAlignment="1">
      <alignment horizontal="center" vertical="center" wrapText="1"/>
    </xf>
    <xf numFmtId="0" fontId="12" fillId="0" borderId="16" xfId="21" applyFont="1" applyFill="1" applyBorder="1" applyAlignment="1">
      <alignment horizontal="center" vertical="center"/>
    </xf>
    <xf numFmtId="0" fontId="12" fillId="0" borderId="16" xfId="21" applyFont="1" applyFill="1" applyBorder="1" applyAlignment="1">
      <alignment horizontal="left" vertical="center"/>
    </xf>
    <xf numFmtId="4" fontId="12" fillId="0" borderId="16" xfId="23" applyNumberFormat="1" applyFont="1" applyFill="1" applyBorder="1" applyAlignment="1">
      <alignment horizontal="center" vertical="center" wrapText="1"/>
    </xf>
    <xf numFmtId="0" fontId="12" fillId="0" borderId="16" xfId="21" applyFont="1" applyFill="1" applyBorder="1" applyAlignment="1">
      <alignment horizontal="left" vertical="center" wrapText="1"/>
    </xf>
    <xf numFmtId="4" fontId="12" fillId="0" borderId="4" xfId="23" applyNumberFormat="1" applyFont="1" applyFill="1" applyBorder="1" applyAlignment="1">
      <alignment horizontal="center" vertical="center" wrapText="1"/>
    </xf>
    <xf numFmtId="0" fontId="13" fillId="0" borderId="14" xfId="21" applyFont="1" applyFill="1" applyBorder="1" applyAlignment="1">
      <alignment horizontal="center" vertical="center"/>
    </xf>
    <xf numFmtId="43" fontId="13" fillId="0" borderId="14" xfId="21" applyNumberFormat="1" applyFont="1" applyFill="1" applyBorder="1" applyAlignment="1">
      <alignment horizontal="center" vertical="center"/>
    </xf>
    <xf numFmtId="4" fontId="13" fillId="0" borderId="14" xfId="23" applyNumberFormat="1" applyFont="1" applyFill="1" applyBorder="1" applyAlignment="1">
      <alignment horizontal="center" vertical="center" wrapText="1"/>
    </xf>
    <xf numFmtId="43" fontId="18" fillId="0" borderId="16" xfId="1" applyFont="1" applyBorder="1" applyAlignment="1">
      <alignment wrapText="1"/>
    </xf>
    <xf numFmtId="9" fontId="18" fillId="0" borderId="16" xfId="70" applyFont="1" applyBorder="1" applyAlignment="1">
      <alignment wrapText="1"/>
    </xf>
    <xf numFmtId="4" fontId="18" fillId="0" borderId="16" xfId="21" applyNumberFormat="1" applyFont="1" applyFill="1" applyBorder="1" applyAlignment="1">
      <alignment horizontal="center"/>
    </xf>
    <xf numFmtId="0" fontId="13" fillId="0" borderId="16" xfId="21" applyFont="1" applyBorder="1" applyAlignment="1">
      <alignment horizontal="center"/>
    </xf>
    <xf numFmtId="0" fontId="13" fillId="0" borderId="16" xfId="21" applyFont="1" applyBorder="1"/>
    <xf numFmtId="2" fontId="13" fillId="0" borderId="16" xfId="1" applyNumberFormat="1" applyFont="1" applyFill="1" applyBorder="1" applyAlignment="1">
      <alignment horizontal="right" vertical="center" wrapText="1"/>
    </xf>
    <xf numFmtId="0" fontId="18" fillId="0" borderId="16" xfId="21" applyFont="1" applyFill="1" applyBorder="1" applyAlignment="1">
      <alignment wrapText="1"/>
    </xf>
    <xf numFmtId="0" fontId="18" fillId="0" borderId="14" xfId="21" applyFont="1" applyBorder="1" applyAlignment="1">
      <alignment wrapText="1"/>
    </xf>
    <xf numFmtId="2" fontId="18" fillId="0" borderId="14" xfId="1" applyNumberFormat="1" applyFont="1" applyBorder="1"/>
    <xf numFmtId="2" fontId="18" fillId="0" borderId="16" xfId="1" applyNumberFormat="1" applyFont="1" applyBorder="1"/>
    <xf numFmtId="2" fontId="18" fillId="0" borderId="4" xfId="1" applyNumberFormat="1" applyFont="1" applyBorder="1"/>
    <xf numFmtId="49" fontId="6" fillId="0" borderId="14" xfId="24" applyNumberFormat="1" applyFont="1" applyFill="1" applyBorder="1" applyAlignment="1">
      <alignment horizontal="left" vertical="center" wrapText="1"/>
    </xf>
    <xf numFmtId="2" fontId="10" fillId="0" borderId="14" xfId="1" applyNumberFormat="1" applyFont="1" applyFill="1" applyBorder="1" applyAlignment="1">
      <alignment wrapText="1"/>
    </xf>
    <xf numFmtId="4" fontId="10" fillId="0" borderId="14" xfId="21" applyNumberFormat="1" applyFont="1" applyBorder="1" applyAlignment="1">
      <alignment wrapText="1"/>
    </xf>
    <xf numFmtId="49" fontId="10" fillId="0" borderId="16" xfId="21" applyNumberFormat="1" applyFont="1" applyFill="1" applyBorder="1" applyAlignment="1">
      <alignment horizontal="left" vertical="center" wrapText="1"/>
    </xf>
    <xf numFmtId="2" fontId="10" fillId="0" borderId="16" xfId="1" applyNumberFormat="1" applyFont="1" applyFill="1" applyBorder="1" applyAlignment="1">
      <alignment wrapText="1"/>
    </xf>
    <xf numFmtId="4" fontId="10" fillId="0" borderId="16" xfId="21" applyNumberFormat="1" applyFont="1" applyBorder="1" applyAlignment="1">
      <alignment wrapText="1"/>
    </xf>
    <xf numFmtId="0" fontId="3" fillId="0" borderId="16" xfId="22" applyFont="1" applyFill="1" applyBorder="1" applyAlignment="1"/>
    <xf numFmtId="49" fontId="10" fillId="0" borderId="4" xfId="21" applyNumberFormat="1" applyFont="1" applyFill="1" applyBorder="1" applyAlignment="1">
      <alignment horizontal="left" vertical="center" wrapText="1"/>
    </xf>
    <xf numFmtId="2" fontId="10" fillId="0" borderId="4" xfId="1" applyNumberFormat="1" applyFont="1" applyFill="1" applyBorder="1" applyAlignment="1">
      <alignment wrapText="1"/>
    </xf>
    <xf numFmtId="4" fontId="10" fillId="0" borderId="4" xfId="21" applyNumberFormat="1" applyFont="1" applyBorder="1" applyAlignment="1">
      <alignment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8" fillId="0" borderId="16" xfId="0" applyNumberFormat="1" applyFont="1" applyFill="1" applyBorder="1" applyAlignment="1">
      <alignment horizontal="left" wrapText="1"/>
    </xf>
    <xf numFmtId="49" fontId="18" fillId="0" borderId="16" xfId="0" applyNumberFormat="1" applyFont="1" applyFill="1" applyBorder="1" applyAlignment="1">
      <alignment horizontal="left" vertical="top" wrapText="1"/>
    </xf>
    <xf numFmtId="0" fontId="18" fillId="0" borderId="16" xfId="21" applyFont="1" applyBorder="1" applyAlignment="1">
      <alignment horizontal="center" vertical="center" wrapText="1"/>
    </xf>
    <xf numFmtId="0" fontId="1" fillId="0" borderId="16" xfId="21" applyBorder="1"/>
    <xf numFmtId="2" fontId="18" fillId="0" borderId="16" xfId="21" applyNumberFormat="1" applyFont="1" applyBorder="1"/>
    <xf numFmtId="0" fontId="18" fillId="0" borderId="4" xfId="21" applyFont="1" applyBorder="1" applyAlignment="1">
      <alignment horizontal="center" vertical="center"/>
    </xf>
    <xf numFmtId="0" fontId="1" fillId="0" borderId="4" xfId="21" applyBorder="1"/>
    <xf numFmtId="49" fontId="13" fillId="0" borderId="14" xfId="0" applyNumberFormat="1" applyFont="1" applyFill="1" applyBorder="1" applyAlignment="1">
      <alignment wrapText="1"/>
    </xf>
    <xf numFmtId="2" fontId="13" fillId="0" borderId="14" xfId="0" applyNumberFormat="1" applyFont="1" applyFill="1" applyBorder="1" applyAlignment="1"/>
    <xf numFmtId="4" fontId="10" fillId="0" borderId="14" xfId="21" applyNumberFormat="1" applyFont="1" applyFill="1" applyBorder="1" applyAlignment="1">
      <alignment horizontal="center" wrapText="1"/>
    </xf>
    <xf numFmtId="4" fontId="10" fillId="0" borderId="14" xfId="21" applyNumberFormat="1" applyFont="1" applyFill="1" applyBorder="1" applyAlignment="1">
      <alignment horizontal="right" wrapText="1"/>
    </xf>
    <xf numFmtId="0" fontId="10" fillId="0" borderId="14" xfId="21" applyFont="1" applyBorder="1"/>
    <xf numFmtId="49" fontId="18" fillId="0" borderId="16" xfId="0" applyNumberFormat="1" applyFont="1" applyFill="1" applyBorder="1" applyAlignment="1"/>
    <xf numFmtId="2" fontId="18" fillId="0" borderId="16" xfId="1" applyNumberFormat="1" applyFont="1" applyFill="1" applyBorder="1" applyAlignment="1"/>
    <xf numFmtId="4" fontId="10" fillId="0" borderId="16" xfId="21" applyNumberFormat="1" applyFont="1" applyFill="1" applyBorder="1" applyAlignment="1">
      <alignment horizontal="center" wrapText="1"/>
    </xf>
    <xf numFmtId="4" fontId="10" fillId="0" borderId="16" xfId="21" applyNumberFormat="1" applyFont="1" applyFill="1" applyBorder="1" applyAlignment="1">
      <alignment horizontal="right" wrapText="1"/>
    </xf>
    <xf numFmtId="0" fontId="10" fillId="0" borderId="16" xfId="21" applyFont="1" applyBorder="1"/>
    <xf numFmtId="49" fontId="18" fillId="0" borderId="4" xfId="0" applyNumberFormat="1" applyFont="1" applyFill="1" applyBorder="1" applyAlignment="1"/>
    <xf numFmtId="2" fontId="18" fillId="0" borderId="4" xfId="1" applyNumberFormat="1" applyFont="1" applyFill="1" applyBorder="1" applyAlignment="1"/>
    <xf numFmtId="4" fontId="10" fillId="0" borderId="4" xfId="21" applyNumberFormat="1" applyFont="1" applyFill="1" applyBorder="1" applyAlignment="1">
      <alignment horizontal="center" wrapText="1"/>
    </xf>
    <xf numFmtId="4" fontId="10" fillId="0" borderId="4" xfId="21" applyNumberFormat="1" applyFont="1" applyFill="1" applyBorder="1" applyAlignment="1">
      <alignment horizontal="right" wrapText="1"/>
    </xf>
    <xf numFmtId="0" fontId="18" fillId="0" borderId="16" xfId="21" applyFont="1" applyBorder="1" applyAlignment="1">
      <alignment horizontal="left"/>
    </xf>
    <xf numFmtId="49" fontId="18" fillId="0" borderId="4" xfId="21" applyNumberFormat="1" applyFont="1" applyFill="1" applyBorder="1" applyAlignment="1">
      <alignment horizontal="left" vertical="center" wrapText="1"/>
    </xf>
    <xf numFmtId="0" fontId="21" fillId="0" borderId="14" xfId="21" applyFont="1" applyFill="1" applyBorder="1" applyAlignment="1">
      <alignment horizontal="left" vertical="center"/>
    </xf>
    <xf numFmtId="4" fontId="21" fillId="0" borderId="14" xfId="53" applyNumberFormat="1" applyFont="1" applyFill="1" applyBorder="1" applyAlignment="1">
      <alignment horizontal="right" vertical="center" wrapText="1"/>
    </xf>
    <xf numFmtId="4" fontId="21" fillId="0" borderId="14" xfId="23" applyNumberFormat="1" applyFont="1" applyFill="1" applyBorder="1" applyAlignment="1">
      <alignment horizontal="center" vertical="center" wrapText="1"/>
    </xf>
    <xf numFmtId="0" fontId="21" fillId="0" borderId="16" xfId="21" applyFont="1" applyBorder="1" applyAlignment="1">
      <alignment horizontal="center"/>
    </xf>
    <xf numFmtId="0" fontId="21" fillId="0" borderId="16" xfId="0" applyFont="1" applyFill="1" applyBorder="1" applyAlignment="1">
      <alignment horizontal="left"/>
    </xf>
    <xf numFmtId="4" fontId="21" fillId="0" borderId="16" xfId="53" applyNumberFormat="1" applyFont="1" applyFill="1" applyBorder="1" applyAlignment="1">
      <alignment horizontal="right" vertical="center" wrapText="1"/>
    </xf>
    <xf numFmtId="4" fontId="21" fillId="0" borderId="16" xfId="23" applyNumberFormat="1" applyFont="1" applyFill="1" applyBorder="1" applyAlignment="1">
      <alignment horizontal="center" vertical="center" wrapText="1"/>
    </xf>
    <xf numFmtId="4" fontId="12" fillId="0" borderId="16" xfId="21" applyNumberFormat="1" applyFont="1" applyFill="1" applyBorder="1" applyAlignment="1">
      <alignment horizontal="right" wrapText="1"/>
    </xf>
    <xf numFmtId="0" fontId="12" fillId="0" borderId="16" xfId="21" applyFont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4" fontId="12" fillId="0" borderId="16" xfId="1" applyNumberFormat="1" applyFont="1" applyFill="1" applyBorder="1" applyAlignment="1"/>
    <xf numFmtId="49" fontId="12" fillId="0" borderId="16" xfId="0" applyNumberFormat="1" applyFont="1" applyFill="1" applyBorder="1" applyAlignment="1">
      <alignment horizontal="left"/>
    </xf>
    <xf numFmtId="49" fontId="21" fillId="0" borderId="16" xfId="0" applyNumberFormat="1" applyFont="1" applyFill="1" applyBorder="1" applyAlignment="1">
      <alignment horizontal="left"/>
    </xf>
    <xf numFmtId="4" fontId="21" fillId="0" borderId="16" xfId="53" applyNumberFormat="1" applyFont="1" applyFill="1" applyBorder="1" applyAlignment="1"/>
    <xf numFmtId="49" fontId="12" fillId="0" borderId="16" xfId="0" applyNumberFormat="1" applyFont="1" applyFill="1" applyBorder="1" applyAlignment="1">
      <alignment horizontal="left" wrapText="1"/>
    </xf>
    <xf numFmtId="49" fontId="12" fillId="0" borderId="16" xfId="21" applyNumberFormat="1" applyFont="1" applyFill="1" applyBorder="1" applyAlignment="1">
      <alignment horizontal="left" vertical="center" wrapText="1"/>
    </xf>
    <xf numFmtId="49" fontId="21" fillId="0" borderId="16" xfId="0" applyNumberFormat="1" applyFont="1" applyFill="1" applyBorder="1" applyAlignment="1">
      <alignment horizontal="left" wrapText="1"/>
    </xf>
    <xf numFmtId="0" fontId="21" fillId="0" borderId="16" xfId="2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vertical="center"/>
    </xf>
    <xf numFmtId="49" fontId="12" fillId="0" borderId="16" xfId="0" applyNumberFormat="1" applyFont="1" applyFill="1" applyBorder="1" applyAlignment="1">
      <alignment vertical="center"/>
    </xf>
    <xf numFmtId="4" fontId="12" fillId="0" borderId="16" xfId="53" applyNumberFormat="1" applyFont="1" applyFill="1" applyBorder="1" applyAlignment="1">
      <alignment vertical="center"/>
    </xf>
    <xf numFmtId="0" fontId="23" fillId="0" borderId="16" xfId="0" applyFont="1" applyFill="1" applyBorder="1" applyAlignment="1">
      <alignment horizontal="left" vertical="center"/>
    </xf>
    <xf numFmtId="4" fontId="12" fillId="0" borderId="16" xfId="53" applyNumberFormat="1" applyFont="1" applyFill="1" applyBorder="1" applyAlignment="1"/>
    <xf numFmtId="0" fontId="12" fillId="0" borderId="4" xfId="2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vertical="center"/>
    </xf>
    <xf numFmtId="4" fontId="12" fillId="0" borderId="4" xfId="53" applyNumberFormat="1" applyFont="1" applyFill="1" applyBorder="1" applyAlignment="1"/>
    <xf numFmtId="4" fontId="21" fillId="0" borderId="4" xfId="23" applyNumberFormat="1" applyFont="1" applyFill="1" applyBorder="1" applyAlignment="1">
      <alignment horizontal="center" vertical="center" wrapText="1"/>
    </xf>
    <xf numFmtId="10" fontId="18" fillId="0" borderId="14" xfId="23" applyNumberFormat="1" applyFont="1" applyFill="1" applyBorder="1" applyAlignment="1">
      <alignment horizontal="right" wrapText="1"/>
    </xf>
    <xf numFmtId="10" fontId="18" fillId="0" borderId="16" xfId="23" applyNumberFormat="1" applyFont="1" applyFill="1" applyBorder="1" applyAlignment="1">
      <alignment horizontal="right" wrapText="1"/>
    </xf>
    <xf numFmtId="4" fontId="18" fillId="0" borderId="16" xfId="1" applyNumberFormat="1" applyFont="1" applyFill="1" applyBorder="1" applyAlignment="1">
      <alignment horizontal="right"/>
    </xf>
    <xf numFmtId="0" fontId="18" fillId="0" borderId="16" xfId="21" applyFont="1" applyFill="1" applyBorder="1" applyAlignment="1">
      <alignment horizontal="center"/>
    </xf>
    <xf numFmtId="49" fontId="18" fillId="0" borderId="4" xfId="0" applyNumberFormat="1" applyFont="1" applyFill="1" applyBorder="1" applyAlignment="1">
      <alignment wrapText="1"/>
    </xf>
    <xf numFmtId="4" fontId="18" fillId="0" borderId="4" xfId="1" applyNumberFormat="1" applyFont="1" applyFill="1" applyBorder="1" applyAlignment="1">
      <alignment horizontal="right"/>
    </xf>
    <xf numFmtId="10" fontId="18" fillId="0" borderId="4" xfId="23" applyNumberFormat="1" applyFont="1" applyFill="1" applyBorder="1" applyAlignment="1">
      <alignment horizontal="right" wrapText="1"/>
    </xf>
    <xf numFmtId="0" fontId="18" fillId="0" borderId="14" xfId="21" applyFont="1" applyBorder="1" applyAlignment="1">
      <alignment horizontal="left" vertical="center"/>
    </xf>
    <xf numFmtId="4" fontId="10" fillId="0" borderId="14" xfId="21" applyNumberFormat="1" applyFont="1" applyFill="1" applyBorder="1" applyAlignment="1">
      <alignment horizontal="center" vertical="center" wrapText="1"/>
    </xf>
    <xf numFmtId="4" fontId="10" fillId="0" borderId="14" xfId="21" applyNumberFormat="1" applyFont="1" applyFill="1" applyBorder="1" applyAlignment="1">
      <alignment vertical="center" wrapText="1"/>
    </xf>
    <xf numFmtId="0" fontId="10" fillId="0" borderId="16" xfId="21" applyFont="1" applyBorder="1" applyAlignment="1">
      <alignment horizontal="center" wrapText="1"/>
    </xf>
    <xf numFmtId="0" fontId="10" fillId="0" borderId="16" xfId="21" applyFont="1" applyBorder="1" applyAlignment="1">
      <alignment vertical="center"/>
    </xf>
    <xf numFmtId="4" fontId="10" fillId="0" borderId="16" xfId="21" applyNumberFormat="1" applyFont="1" applyFill="1" applyBorder="1" applyAlignment="1">
      <alignment horizontal="right" vertical="center" wrapText="1"/>
    </xf>
    <xf numFmtId="0" fontId="9" fillId="0" borderId="15" xfId="21" applyFont="1" applyFill="1" applyBorder="1" applyAlignment="1">
      <alignment horizontal="left" vertical="center" wrapText="1"/>
    </xf>
    <xf numFmtId="4" fontId="9" fillId="0" borderId="4" xfId="21" applyNumberFormat="1" applyFont="1" applyFill="1" applyBorder="1" applyAlignment="1">
      <alignment horizontal="right" vertical="center" wrapText="1"/>
    </xf>
    <xf numFmtId="0" fontId="9" fillId="0" borderId="4" xfId="21" applyFont="1" applyBorder="1"/>
    <xf numFmtId="0" fontId="10" fillId="2" borderId="7" xfId="24" applyFont="1" applyFill="1" applyBorder="1" applyAlignment="1">
      <alignment horizontal="left"/>
    </xf>
    <xf numFmtId="0" fontId="10" fillId="2" borderId="9" xfId="24" applyFont="1" applyFill="1" applyBorder="1" applyAlignment="1">
      <alignment horizontal="left"/>
    </xf>
    <xf numFmtId="43" fontId="10" fillId="0" borderId="14" xfId="1" applyFont="1" applyBorder="1" applyAlignment="1">
      <alignment horizontal="center"/>
    </xf>
    <xf numFmtId="0" fontId="10" fillId="0" borderId="16" xfId="24" applyFont="1" applyBorder="1" applyAlignment="1">
      <alignment horizontal="center"/>
    </xf>
    <xf numFmtId="43" fontId="10" fillId="0" borderId="16" xfId="1" applyFont="1" applyBorder="1" applyAlignment="1">
      <alignment horizontal="center"/>
    </xf>
    <xf numFmtId="0" fontId="10" fillId="2" borderId="10" xfId="24" applyFont="1" applyFill="1" applyBorder="1" applyAlignment="1">
      <alignment horizontal="left"/>
    </xf>
    <xf numFmtId="0" fontId="10" fillId="2" borderId="11" xfId="24" applyFont="1" applyFill="1" applyBorder="1" applyAlignment="1">
      <alignment horizontal="left"/>
    </xf>
    <xf numFmtId="0" fontId="10" fillId="0" borderId="17" xfId="24" applyFont="1" applyFill="1" applyBorder="1" applyAlignment="1">
      <alignment horizontal="left" vertical="center" wrapText="1"/>
    </xf>
    <xf numFmtId="0" fontId="10" fillId="0" borderId="10" xfId="24" applyFont="1" applyBorder="1" applyAlignment="1">
      <alignment horizontal="center"/>
    </xf>
    <xf numFmtId="0" fontId="4" fillId="0" borderId="4" xfId="24" applyFont="1" applyBorder="1"/>
    <xf numFmtId="0" fontId="24" fillId="0" borderId="0" xfId="16" applyFont="1" applyFill="1" applyBorder="1" applyAlignment="1">
      <alignment vertical="top" wrapText="1"/>
    </xf>
    <xf numFmtId="43" fontId="9" fillId="2" borderId="14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0" fontId="9" fillId="2" borderId="14" xfId="21" applyFont="1" applyFill="1" applyBorder="1" applyAlignment="1">
      <alignment vertical="center"/>
    </xf>
    <xf numFmtId="0" fontId="9" fillId="2" borderId="4" xfId="21" applyFont="1" applyFill="1" applyBorder="1" applyAlignment="1">
      <alignment vertical="center"/>
    </xf>
    <xf numFmtId="4" fontId="9" fillId="2" borderId="14" xfId="23" applyNumberFormat="1" applyFont="1" applyFill="1" applyBorder="1" applyAlignment="1">
      <alignment vertical="center" wrapText="1"/>
    </xf>
    <xf numFmtId="4" fontId="9" fillId="2" borderId="4" xfId="23" applyNumberFormat="1" applyFont="1" applyFill="1" applyBorder="1" applyAlignment="1">
      <alignment vertical="center" wrapText="1"/>
    </xf>
    <xf numFmtId="0" fontId="13" fillId="0" borderId="10" xfId="21" applyFont="1" applyBorder="1" applyAlignment="1">
      <alignment horizontal="center"/>
    </xf>
    <xf numFmtId="49" fontId="13" fillId="0" borderId="0" xfId="0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horizontal="right"/>
    </xf>
    <xf numFmtId="4" fontId="13" fillId="0" borderId="0" xfId="53" applyNumberFormat="1" applyFont="1" applyFill="1" applyBorder="1" applyAlignment="1">
      <alignment horizontal="right"/>
    </xf>
    <xf numFmtId="4" fontId="13" fillId="0" borderId="0" xfId="0" applyNumberFormat="1" applyFont="1" applyFill="1" applyBorder="1" applyAlignment="1">
      <alignment horizontal="right"/>
    </xf>
    <xf numFmtId="2" fontId="13" fillId="0" borderId="14" xfId="21" applyNumberFormat="1" applyFont="1" applyFill="1" applyBorder="1" applyAlignment="1">
      <alignment horizontal="right" vertical="center"/>
    </xf>
    <xf numFmtId="2" fontId="18" fillId="0" borderId="16" xfId="1" applyNumberFormat="1" applyFont="1" applyFill="1" applyBorder="1" applyAlignment="1">
      <alignment horizontal="right" wrapText="1"/>
    </xf>
    <xf numFmtId="0" fontId="1" fillId="0" borderId="0" xfId="21" applyFill="1"/>
    <xf numFmtId="4" fontId="1" fillId="0" borderId="0" xfId="21" applyNumberFormat="1"/>
    <xf numFmtId="4" fontId="10" fillId="5" borderId="16" xfId="21" applyNumberFormat="1" applyFont="1" applyFill="1" applyBorder="1" applyAlignment="1">
      <alignment vertical="center" wrapText="1"/>
    </xf>
    <xf numFmtId="0" fontId="1" fillId="0" borderId="14" xfId="21" applyFont="1" applyBorder="1" applyAlignment="1">
      <alignment horizontal="center" vertical="center"/>
    </xf>
    <xf numFmtId="0" fontId="1" fillId="0" borderId="16" xfId="21" applyFont="1" applyBorder="1" applyAlignment="1">
      <alignment horizontal="center" vertical="center"/>
    </xf>
    <xf numFmtId="0" fontId="1" fillId="0" borderId="4" xfId="21" applyFont="1" applyBorder="1" applyAlignment="1">
      <alignment horizontal="center" vertical="center"/>
    </xf>
    <xf numFmtId="49" fontId="12" fillId="0" borderId="16" xfId="0" applyNumberFormat="1" applyFont="1" applyFill="1" applyBorder="1" applyAlignment="1">
      <alignment vertical="center" wrapText="1"/>
    </xf>
    <xf numFmtId="49" fontId="21" fillId="0" borderId="16" xfId="0" applyNumberFormat="1" applyFont="1" applyFill="1" applyBorder="1" applyAlignment="1">
      <alignment vertical="center" wrapText="1"/>
    </xf>
    <xf numFmtId="0" fontId="21" fillId="0" borderId="14" xfId="21" applyFont="1" applyFill="1" applyBorder="1" applyAlignment="1">
      <alignment horizontal="left" vertical="center" wrapText="1"/>
    </xf>
    <xf numFmtId="0" fontId="13" fillId="0" borderId="14" xfId="21" applyFont="1" applyBorder="1" applyAlignment="1">
      <alignment horizontal="center" vertical="center"/>
    </xf>
    <xf numFmtId="49" fontId="12" fillId="0" borderId="16" xfId="0" applyNumberFormat="1" applyFont="1" applyFill="1" applyBorder="1" applyAlignment="1">
      <alignment horizontal="left" vertical="center" wrapText="1"/>
    </xf>
    <xf numFmtId="0" fontId="12" fillId="0" borderId="16" xfId="21" applyFont="1" applyBorder="1" applyAlignment="1">
      <alignment horizontal="center" vertical="center"/>
    </xf>
    <xf numFmtId="0" fontId="12" fillId="0" borderId="16" xfId="0" applyFont="1" applyFill="1" applyBorder="1" applyAlignment="1">
      <alignment horizontal="left" wrapText="1"/>
    </xf>
    <xf numFmtId="4" fontId="12" fillId="0" borderId="16" xfId="1" applyNumberFormat="1" applyFont="1" applyFill="1" applyBorder="1" applyAlignment="1">
      <alignment vertical="center"/>
    </xf>
    <xf numFmtId="4" fontId="21" fillId="0" borderId="16" xfId="53" applyNumberFormat="1" applyFont="1" applyFill="1" applyBorder="1" applyAlignment="1">
      <alignment vertical="center"/>
    </xf>
    <xf numFmtId="49" fontId="21" fillId="0" borderId="16" xfId="0" applyNumberFormat="1" applyFont="1" applyFill="1" applyBorder="1" applyAlignment="1">
      <alignment horizontal="left" vertical="center" wrapText="1"/>
    </xf>
    <xf numFmtId="4" fontId="18" fillId="0" borderId="16" xfId="1" applyNumberFormat="1" applyFont="1" applyFill="1" applyBorder="1" applyAlignment="1">
      <alignment horizontal="right" vertical="center"/>
    </xf>
    <xf numFmtId="0" fontId="10" fillId="0" borderId="16" xfId="21" applyFont="1" applyBorder="1" applyAlignment="1">
      <alignment horizontal="center" vertical="center"/>
    </xf>
    <xf numFmtId="0" fontId="10" fillId="0" borderId="14" xfId="21" applyFont="1" applyFill="1" applyBorder="1" applyAlignment="1">
      <alignment horizontal="center" vertical="center"/>
    </xf>
    <xf numFmtId="0" fontId="10" fillId="0" borderId="4" xfId="21" applyFont="1" applyBorder="1" applyAlignment="1">
      <alignment horizontal="center" vertical="center"/>
    </xf>
    <xf numFmtId="49" fontId="10" fillId="0" borderId="8" xfId="21" applyNumberFormat="1" applyFont="1" applyFill="1" applyBorder="1" applyAlignment="1">
      <alignment horizontal="left" vertical="center" wrapText="1"/>
    </xf>
    <xf numFmtId="0" fontId="21" fillId="0" borderId="8" xfId="21" applyFont="1" applyFill="1" applyBorder="1" applyAlignment="1">
      <alignment horizontal="left" vertical="center" wrapText="1"/>
    </xf>
    <xf numFmtId="4" fontId="21" fillId="0" borderId="8" xfId="21" applyNumberFormat="1" applyFont="1" applyFill="1" applyBorder="1" applyAlignment="1">
      <alignment horizontal="right" vertical="center"/>
    </xf>
    <xf numFmtId="4" fontId="18" fillId="0" borderId="16" xfId="1" applyNumberFormat="1" applyFont="1" applyFill="1" applyBorder="1" applyAlignment="1">
      <alignment horizontal="right" wrapText="1"/>
    </xf>
    <xf numFmtId="4" fontId="18" fillId="0" borderId="16" xfId="1" applyNumberFormat="1" applyFont="1" applyFill="1" applyBorder="1"/>
    <xf numFmtId="2" fontId="12" fillId="0" borderId="16" xfId="21" applyNumberFormat="1" applyFont="1" applyFill="1" applyBorder="1" applyAlignment="1">
      <alignment horizontal="right" vertical="center" wrapText="1"/>
    </xf>
    <xf numFmtId="2" fontId="21" fillId="0" borderId="14" xfId="21" applyNumberFormat="1" applyFont="1" applyFill="1" applyBorder="1" applyAlignment="1">
      <alignment horizontal="right" vertical="center"/>
    </xf>
    <xf numFmtId="2" fontId="12" fillId="0" borderId="16" xfId="1" applyNumberFormat="1" applyFont="1" applyFill="1" applyBorder="1" applyAlignment="1">
      <alignment horizontal="right"/>
    </xf>
    <xf numFmtId="2" fontId="12" fillId="0" borderId="4" xfId="1" applyNumberFormat="1" applyFont="1" applyFill="1" applyBorder="1" applyAlignment="1">
      <alignment horizontal="right"/>
    </xf>
    <xf numFmtId="4" fontId="18" fillId="0" borderId="16" xfId="1" applyNumberFormat="1" applyFont="1" applyFill="1" applyBorder="1" applyAlignment="1">
      <alignment horizontal="right" vertical="center" wrapText="1"/>
    </xf>
    <xf numFmtId="4" fontId="13" fillId="0" borderId="16" xfId="1" applyNumberFormat="1" applyFont="1" applyFill="1" applyBorder="1" applyAlignment="1">
      <alignment horizontal="right" vertical="center" wrapText="1"/>
    </xf>
    <xf numFmtId="4" fontId="10" fillId="0" borderId="16" xfId="1" applyNumberFormat="1" applyFont="1" applyBorder="1" applyAlignment="1">
      <alignment horizontal="right"/>
    </xf>
    <xf numFmtId="4" fontId="10" fillId="0" borderId="16" xfId="1" applyNumberFormat="1" applyFont="1" applyFill="1" applyBorder="1" applyAlignment="1">
      <alignment horizontal="right" wrapText="1"/>
    </xf>
    <xf numFmtId="4" fontId="10" fillId="0" borderId="11" xfId="1" applyNumberFormat="1" applyFont="1" applyBorder="1" applyAlignment="1">
      <alignment horizontal="right"/>
    </xf>
    <xf numFmtId="4" fontId="4" fillId="0" borderId="4" xfId="1" applyNumberFormat="1" applyFont="1" applyFill="1" applyBorder="1" applyAlignment="1">
      <alignment horizontal="right" vertical="center" wrapText="1"/>
    </xf>
    <xf numFmtId="4" fontId="12" fillId="0" borderId="0" xfId="1" applyNumberFormat="1" applyFont="1" applyFill="1" applyBorder="1" applyAlignment="1">
      <alignment horizontal="right" vertical="center"/>
    </xf>
    <xf numFmtId="4" fontId="12" fillId="0" borderId="0" xfId="21" applyNumberFormat="1" applyFont="1" applyFill="1" applyBorder="1" applyAlignment="1">
      <alignment horizontal="right" vertical="center"/>
    </xf>
    <xf numFmtId="4" fontId="12" fillId="0" borderId="0" xfId="1" applyNumberFormat="1" applyFont="1" applyFill="1" applyBorder="1" applyAlignment="1"/>
    <xf numFmtId="4" fontId="21" fillId="0" borderId="0" xfId="1" applyNumberFormat="1" applyFont="1" applyFill="1" applyBorder="1" applyAlignment="1"/>
    <xf numFmtId="4" fontId="12" fillId="0" borderId="5" xfId="1" applyNumberFormat="1" applyFont="1" applyFill="1" applyBorder="1" applyAlignment="1"/>
    <xf numFmtId="4" fontId="21" fillId="0" borderId="14" xfId="21" applyNumberFormat="1" applyFont="1" applyFill="1" applyBorder="1" applyAlignment="1">
      <alignment horizontal="right" vertical="center"/>
    </xf>
    <xf numFmtId="4" fontId="12" fillId="0" borderId="16" xfId="1" applyNumberFormat="1" applyFont="1" applyFill="1" applyBorder="1" applyAlignment="1">
      <alignment horizontal="right" vertical="center"/>
    </xf>
    <xf numFmtId="4" fontId="12" fillId="0" borderId="16" xfId="21" applyNumberFormat="1" applyFont="1" applyFill="1" applyBorder="1" applyAlignment="1">
      <alignment horizontal="right" vertical="center"/>
    </xf>
    <xf numFmtId="4" fontId="12" fillId="0" borderId="16" xfId="1" applyNumberFormat="1" applyFont="1" applyFill="1" applyBorder="1" applyAlignment="1">
      <alignment horizontal="right"/>
    </xf>
    <xf numFmtId="4" fontId="21" fillId="0" borderId="16" xfId="1" applyNumberFormat="1" applyFont="1" applyFill="1" applyBorder="1" applyAlignment="1">
      <alignment horizontal="right"/>
    </xf>
    <xf numFmtId="4" fontId="12" fillId="0" borderId="4" xfId="1" applyNumberFormat="1" applyFont="1" applyFill="1" applyBorder="1" applyAlignment="1">
      <alignment horizontal="right"/>
    </xf>
    <xf numFmtId="4" fontId="18" fillId="0" borderId="4" xfId="1" applyNumberFormat="1" applyFont="1" applyFill="1" applyBorder="1" applyAlignment="1">
      <alignment horizontal="right" vertical="center" wrapText="1"/>
    </xf>
    <xf numFmtId="4" fontId="12" fillId="0" borderId="16" xfId="21" applyNumberFormat="1" applyFont="1" applyFill="1" applyBorder="1" applyAlignment="1">
      <alignment horizontal="right" vertical="center" wrapText="1"/>
    </xf>
    <xf numFmtId="4" fontId="13" fillId="0" borderId="16" xfId="1" applyNumberFormat="1" applyFont="1" applyFill="1" applyBorder="1" applyAlignment="1">
      <alignment horizontal="right"/>
    </xf>
    <xf numFmtId="4" fontId="13" fillId="0" borderId="14" xfId="1" applyNumberFormat="1" applyFont="1" applyFill="1" applyBorder="1" applyAlignment="1">
      <alignment horizontal="right" wrapText="1"/>
    </xf>
    <xf numFmtId="4" fontId="13" fillId="0" borderId="16" xfId="1" applyNumberFormat="1" applyFont="1" applyFill="1" applyBorder="1" applyAlignment="1">
      <alignment horizontal="right" wrapText="1"/>
    </xf>
    <xf numFmtId="4" fontId="12" fillId="0" borderId="11" xfId="21" applyNumberFormat="1" applyFont="1" applyFill="1" applyBorder="1" applyAlignment="1">
      <alignment horizontal="right" vertical="center"/>
    </xf>
    <xf numFmtId="4" fontId="18" fillId="0" borderId="14" xfId="21" applyNumberFormat="1" applyFont="1" applyFill="1" applyBorder="1"/>
    <xf numFmtId="4" fontId="18" fillId="0" borderId="16" xfId="21" applyNumberFormat="1" applyFont="1" applyFill="1" applyBorder="1" applyAlignment="1"/>
    <xf numFmtId="4" fontId="12" fillId="0" borderId="13" xfId="1" applyNumberFormat="1" applyFont="1" applyFill="1" applyBorder="1"/>
    <xf numFmtId="2" fontId="12" fillId="0" borderId="16" xfId="21" applyNumberFormat="1" applyFont="1" applyFill="1" applyBorder="1" applyAlignment="1">
      <alignment horizontal="right" vertical="center"/>
    </xf>
    <xf numFmtId="4" fontId="18" fillId="0" borderId="14" xfId="1" applyNumberFormat="1" applyFont="1" applyFill="1" applyBorder="1" applyAlignment="1">
      <alignment horizontal="center" vertical="center" wrapText="1"/>
    </xf>
    <xf numFmtId="4" fontId="18" fillId="0" borderId="14" xfId="1" applyNumberFormat="1" applyFont="1" applyFill="1" applyBorder="1" applyAlignment="1">
      <alignment horizontal="center" wrapText="1"/>
    </xf>
    <xf numFmtId="4" fontId="18" fillId="0" borderId="16" xfId="1" applyNumberFormat="1" applyFont="1" applyFill="1" applyBorder="1" applyAlignment="1">
      <alignment horizontal="center" vertical="center" wrapText="1"/>
    </xf>
    <xf numFmtId="4" fontId="18" fillId="0" borderId="16" xfId="1" applyNumberFormat="1" applyFont="1" applyFill="1" applyBorder="1" applyAlignment="1">
      <alignment horizontal="center" wrapText="1"/>
    </xf>
    <xf numFmtId="4" fontId="18" fillId="0" borderId="4" xfId="1" applyNumberFormat="1" applyFont="1" applyFill="1" applyBorder="1" applyAlignment="1">
      <alignment horizontal="center" vertical="center" wrapText="1"/>
    </xf>
    <xf numFmtId="0" fontId="8" fillId="0" borderId="0" xfId="21" applyFont="1" applyAlignment="1">
      <alignment horizontal="left" vertical="center"/>
    </xf>
    <xf numFmtId="0" fontId="25" fillId="0" borderId="0" xfId="21" applyFont="1" applyAlignment="1">
      <alignment vertical="center"/>
    </xf>
    <xf numFmtId="9" fontId="18" fillId="0" borderId="16" xfId="70" applyFont="1" applyBorder="1"/>
    <xf numFmtId="9" fontId="13" fillId="0" borderId="16" xfId="70" applyFont="1" applyBorder="1"/>
    <xf numFmtId="9" fontId="18" fillId="0" borderId="4" xfId="70" applyFont="1" applyBorder="1"/>
    <xf numFmtId="0" fontId="9" fillId="0" borderId="14" xfId="21" applyFont="1" applyBorder="1" applyAlignment="1">
      <alignment horizontal="center" vertical="center"/>
    </xf>
    <xf numFmtId="0" fontId="10" fillId="0" borderId="16" xfId="21" applyFont="1" applyBorder="1" applyAlignment="1">
      <alignment horizontal="center"/>
    </xf>
    <xf numFmtId="0" fontId="3" fillId="0" borderId="16" xfId="22" applyFont="1" applyFill="1" applyBorder="1" applyAlignment="1">
      <alignment horizontal="center"/>
    </xf>
    <xf numFmtId="0" fontId="10" fillId="0" borderId="4" xfId="21" applyFont="1" applyBorder="1" applyAlignment="1">
      <alignment horizontal="center"/>
    </xf>
    <xf numFmtId="49" fontId="18" fillId="0" borderId="7" xfId="21" applyNumberFormat="1" applyFont="1" applyFill="1" applyBorder="1" applyAlignment="1">
      <alignment horizontal="left" vertical="center" wrapText="1"/>
    </xf>
    <xf numFmtId="49" fontId="18" fillId="0" borderId="10" xfId="21" applyNumberFormat="1" applyFont="1" applyFill="1" applyBorder="1" applyAlignment="1">
      <alignment horizontal="left" vertical="center" wrapText="1"/>
    </xf>
    <xf numFmtId="49" fontId="18" fillId="0" borderId="10" xfId="0" applyNumberFormat="1" applyFont="1" applyFill="1" applyBorder="1" applyAlignment="1">
      <alignment wrapText="1"/>
    </xf>
    <xf numFmtId="4" fontId="18" fillId="0" borderId="9" xfId="21" applyNumberFormat="1" applyFont="1" applyFill="1" applyBorder="1" applyAlignment="1">
      <alignment horizontal="right" vertical="center" wrapText="1"/>
    </xf>
    <xf numFmtId="4" fontId="18" fillId="0" borderId="11" xfId="21" applyNumberFormat="1" applyFont="1" applyFill="1" applyBorder="1" applyAlignment="1">
      <alignment wrapText="1"/>
    </xf>
    <xf numFmtId="4" fontId="18" fillId="0" borderId="11" xfId="1" applyNumberFormat="1" applyFont="1" applyFill="1" applyBorder="1" applyAlignment="1">
      <alignment horizontal="right" wrapText="1"/>
    </xf>
    <xf numFmtId="4" fontId="18" fillId="0" borderId="11" xfId="1" applyNumberFormat="1" applyFont="1" applyFill="1" applyBorder="1" applyAlignment="1"/>
    <xf numFmtId="0" fontId="13" fillId="0" borderId="12" xfId="21" applyFont="1" applyFill="1" applyBorder="1" applyAlignment="1">
      <alignment horizontal="left" vertical="center" wrapText="1"/>
    </xf>
    <xf numFmtId="4" fontId="13" fillId="0" borderId="13" xfId="21" applyNumberFormat="1" applyFont="1" applyFill="1" applyBorder="1" applyAlignment="1">
      <alignment horizontal="right" vertical="center" wrapText="1"/>
    </xf>
    <xf numFmtId="4" fontId="13" fillId="0" borderId="14" xfId="1" applyNumberFormat="1" applyFont="1" applyFill="1" applyBorder="1" applyAlignment="1">
      <alignment horizontal="right" vertical="center" wrapText="1"/>
    </xf>
    <xf numFmtId="4" fontId="18" fillId="0" borderId="16" xfId="1" applyNumberFormat="1" applyFont="1" applyFill="1" applyBorder="1" applyAlignment="1">
      <alignment wrapText="1"/>
    </xf>
    <xf numFmtId="4" fontId="1" fillId="0" borderId="16" xfId="1" applyNumberFormat="1" applyFill="1" applyBorder="1"/>
    <xf numFmtId="4" fontId="18" fillId="0" borderId="4" xfId="1" applyNumberFormat="1" applyFont="1" applyFill="1" applyBorder="1"/>
    <xf numFmtId="4" fontId="1" fillId="0" borderId="4" xfId="1" applyNumberFormat="1" applyFill="1" applyBorder="1"/>
    <xf numFmtId="43" fontId="21" fillId="0" borderId="16" xfId="1" applyFont="1" applyFill="1" applyBorder="1" applyAlignment="1">
      <alignment horizontal="right"/>
    </xf>
    <xf numFmtId="43" fontId="12" fillId="0" borderId="16" xfId="1" applyFont="1" applyFill="1" applyBorder="1" applyAlignment="1">
      <alignment horizontal="right"/>
    </xf>
    <xf numFmtId="0" fontId="24" fillId="0" borderId="0" xfId="16" applyFont="1" applyFill="1" applyBorder="1" applyAlignment="1">
      <alignment horizontal="center" vertical="top" wrapText="1"/>
    </xf>
    <xf numFmtId="0" fontId="3" fillId="2" borderId="14" xfId="14" applyFont="1" applyFill="1" applyBorder="1" applyAlignment="1">
      <alignment horizontal="center" vertical="center" wrapText="1"/>
    </xf>
    <xf numFmtId="0" fontId="3" fillId="2" borderId="4" xfId="14" applyFont="1" applyFill="1" applyBorder="1" applyAlignment="1">
      <alignment horizontal="center" vertical="center" wrapText="1"/>
    </xf>
    <xf numFmtId="4" fontId="18" fillId="0" borderId="4" xfId="21" applyNumberFormat="1" applyFont="1" applyFill="1" applyBorder="1" applyAlignment="1">
      <alignment horizontal="center"/>
    </xf>
    <xf numFmtId="4" fontId="8" fillId="0" borderId="0" xfId="21" applyNumberFormat="1" applyFont="1" applyAlignment="1">
      <alignment vertical="center"/>
    </xf>
  </cellXfs>
  <cellStyles count="71">
    <cellStyle name="=C:\WINNT\SYSTEM32\COMMAND.COM" xfId="20" xr:uid="{00000000-0005-0000-0000-000000000000}"/>
    <cellStyle name="Euro" xfId="54" xr:uid="{00000000-0005-0000-0000-000001000000}"/>
    <cellStyle name="Hipervínculo 2" xfId="55" xr:uid="{00000000-0005-0000-0000-000002000000}"/>
    <cellStyle name="Millares" xfId="1" builtinId="3"/>
    <cellStyle name="Millares 15 2" xfId="10" xr:uid="{00000000-0005-0000-0000-000004000000}"/>
    <cellStyle name="Millares 2" xfId="56" xr:uid="{00000000-0005-0000-0000-000005000000}"/>
    <cellStyle name="Millares 2 2" xfId="12" xr:uid="{00000000-0005-0000-0000-000006000000}"/>
    <cellStyle name="Millares 2 2 2" xfId="57" xr:uid="{00000000-0005-0000-0000-000007000000}"/>
    <cellStyle name="Millares 2 2 2 2" xfId="11" xr:uid="{00000000-0005-0000-0000-000008000000}"/>
    <cellStyle name="Millares 2 3" xfId="43" xr:uid="{00000000-0005-0000-0000-000009000000}"/>
    <cellStyle name="Millares 3" xfId="58" xr:uid="{00000000-0005-0000-0000-00000A000000}"/>
    <cellStyle name="Millares 4" xfId="59" xr:uid="{00000000-0005-0000-0000-00000B000000}"/>
    <cellStyle name="Millares 5" xfId="18" xr:uid="{00000000-0005-0000-0000-00000C000000}"/>
    <cellStyle name="Millares 6 2" xfId="23" xr:uid="{00000000-0005-0000-0000-00000D000000}"/>
    <cellStyle name="Millares 6 3" xfId="26" xr:uid="{00000000-0005-0000-0000-00000E000000}"/>
    <cellStyle name="Moneda" xfId="53" builtinId="4"/>
    <cellStyle name="Moneda 2" xfId="60" xr:uid="{00000000-0005-0000-0000-000010000000}"/>
    <cellStyle name="Moneda 2 2" xfId="13" xr:uid="{00000000-0005-0000-0000-000011000000}"/>
    <cellStyle name="Moneda 3" xfId="34" xr:uid="{00000000-0005-0000-0000-000012000000}"/>
    <cellStyle name="Normal" xfId="0" builtinId="0"/>
    <cellStyle name="Normal 10" xfId="38" xr:uid="{00000000-0005-0000-0000-000014000000}"/>
    <cellStyle name="Normal 10 2" xfId="35" xr:uid="{00000000-0005-0000-0000-000015000000}"/>
    <cellStyle name="Normal 10 3" xfId="8" xr:uid="{00000000-0005-0000-0000-000016000000}"/>
    <cellStyle name="Normal 10 6" xfId="48" xr:uid="{00000000-0005-0000-0000-000017000000}"/>
    <cellStyle name="Normal 11" xfId="17" xr:uid="{00000000-0005-0000-0000-000018000000}"/>
    <cellStyle name="Normal 11 2" xfId="21" xr:uid="{00000000-0005-0000-0000-000019000000}"/>
    <cellStyle name="Normal 11 3" xfId="24" xr:uid="{00000000-0005-0000-0000-00001A000000}"/>
    <cellStyle name="Normal 13" xfId="28" xr:uid="{00000000-0005-0000-0000-00001B000000}"/>
    <cellStyle name="Normal 13 2" xfId="29" xr:uid="{00000000-0005-0000-0000-00001C000000}"/>
    <cellStyle name="Normal 15" xfId="14" xr:uid="{00000000-0005-0000-0000-00001D000000}"/>
    <cellStyle name="Normal 15 2" xfId="4" xr:uid="{00000000-0005-0000-0000-00001E000000}"/>
    <cellStyle name="Normal 2" xfId="39" xr:uid="{00000000-0005-0000-0000-00001F000000}"/>
    <cellStyle name="Normal 2 13" xfId="15" xr:uid="{00000000-0005-0000-0000-000020000000}"/>
    <cellStyle name="Normal 2 2" xfId="16" xr:uid="{00000000-0005-0000-0000-000021000000}"/>
    <cellStyle name="Normal 2 2 2 4" xfId="6" xr:uid="{00000000-0005-0000-0000-000022000000}"/>
    <cellStyle name="Normal 2 3" xfId="61" xr:uid="{00000000-0005-0000-0000-000023000000}"/>
    <cellStyle name="Normal 2 3 2" xfId="3" xr:uid="{00000000-0005-0000-0000-000024000000}"/>
    <cellStyle name="Normal 2 5 2" xfId="22" xr:uid="{00000000-0005-0000-0000-000025000000}"/>
    <cellStyle name="Normal 2 5 3" xfId="25" xr:uid="{00000000-0005-0000-0000-000026000000}"/>
    <cellStyle name="Normal 21 3" xfId="2" xr:uid="{00000000-0005-0000-0000-000027000000}"/>
    <cellStyle name="Normal 23" xfId="7" xr:uid="{00000000-0005-0000-0000-000028000000}"/>
    <cellStyle name="Normal 25 2" xfId="9" xr:uid="{00000000-0005-0000-0000-000029000000}"/>
    <cellStyle name="Normal 3" xfId="40" xr:uid="{00000000-0005-0000-0000-00002A000000}"/>
    <cellStyle name="Normal 3 2" xfId="41" xr:uid="{00000000-0005-0000-0000-00002B000000}"/>
    <cellStyle name="Normal 3 5" xfId="5" xr:uid="{00000000-0005-0000-0000-00002C000000}"/>
    <cellStyle name="Normal 4" xfId="37" xr:uid="{00000000-0005-0000-0000-00002D000000}"/>
    <cellStyle name="Normal 4 2" xfId="27" xr:uid="{00000000-0005-0000-0000-00002E000000}"/>
    <cellStyle name="Normal 4 2 2" xfId="46" xr:uid="{00000000-0005-0000-0000-00002F000000}"/>
    <cellStyle name="Normal 5" xfId="36" xr:uid="{00000000-0005-0000-0000-000030000000}"/>
    <cellStyle name="Normal 6" xfId="30" xr:uid="{00000000-0005-0000-0000-000031000000}"/>
    <cellStyle name="Normal 6 2" xfId="62" xr:uid="{00000000-0005-0000-0000-000032000000}"/>
    <cellStyle name="Normal 6 3" xfId="63" xr:uid="{00000000-0005-0000-0000-000033000000}"/>
    <cellStyle name="Normal 6 3 2 2" xfId="51" xr:uid="{00000000-0005-0000-0000-000034000000}"/>
    <cellStyle name="Normal 6 3 2 2 3" xfId="33" xr:uid="{00000000-0005-0000-0000-000035000000}"/>
    <cellStyle name="Normal 6 4" xfId="52" xr:uid="{00000000-0005-0000-0000-000036000000}"/>
    <cellStyle name="Normal 6 6" xfId="64" xr:uid="{00000000-0005-0000-0000-000037000000}"/>
    <cellStyle name="Normal 6 6 2" xfId="65" xr:uid="{00000000-0005-0000-0000-000038000000}"/>
    <cellStyle name="Normal 6 7" xfId="42" xr:uid="{00000000-0005-0000-0000-000039000000}"/>
    <cellStyle name="Normal 6 8 2" xfId="45" xr:uid="{00000000-0005-0000-0000-00003A000000}"/>
    <cellStyle name="Normal 7" xfId="31" xr:uid="{00000000-0005-0000-0000-00003B000000}"/>
    <cellStyle name="Normal 7 2" xfId="32" xr:uid="{00000000-0005-0000-0000-00003C000000}"/>
    <cellStyle name="Normal 7 3" xfId="66" xr:uid="{00000000-0005-0000-0000-00003D000000}"/>
    <cellStyle name="Normal 7 3 2" xfId="47" xr:uid="{00000000-0005-0000-0000-00003E000000}"/>
    <cellStyle name="Normal 7 4" xfId="19" xr:uid="{00000000-0005-0000-0000-00003F000000}"/>
    <cellStyle name="Normal 8" xfId="67" xr:uid="{00000000-0005-0000-0000-000040000000}"/>
    <cellStyle name="Normal 9" xfId="68" xr:uid="{00000000-0005-0000-0000-000041000000}"/>
    <cellStyle name="Normal 9 2" xfId="69" xr:uid="{00000000-0005-0000-0000-000042000000}"/>
    <cellStyle name="Normal 9 3" xfId="44" xr:uid="{00000000-0005-0000-0000-000043000000}"/>
    <cellStyle name="Porcentaje" xfId="70" builtinId="5"/>
    <cellStyle name="Porcentaje 2 2" xfId="49" xr:uid="{00000000-0005-0000-0000-000045000000}"/>
    <cellStyle name="Porcentual 2" xfId="50" xr:uid="{00000000-0005-0000-0000-00004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AAC/Desktop/Obras2019/conta_caba&#241;as/Notas%20a%20los%20estados%20Financieros/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471"/>
  <sheetViews>
    <sheetView tabSelected="1" topLeftCell="A438" zoomScaleNormal="100" workbookViewId="0">
      <selection activeCell="E474" sqref="E474"/>
    </sheetView>
  </sheetViews>
  <sheetFormatPr baseColWidth="10" defaultRowHeight="15" x14ac:dyDescent="0.25"/>
  <cols>
    <col min="1" max="1" width="1.85546875" style="5" customWidth="1"/>
    <col min="2" max="2" width="13.42578125" style="5" customWidth="1"/>
    <col min="3" max="3" width="43.28515625" style="5" customWidth="1"/>
    <col min="4" max="4" width="17.28515625" style="5" customWidth="1"/>
    <col min="5" max="5" width="18.28515625" style="5" customWidth="1"/>
    <col min="6" max="6" width="16.42578125" style="5" customWidth="1"/>
    <col min="7" max="7" width="16.28515625" style="5" customWidth="1"/>
    <col min="8" max="8" width="16.5703125" style="5" customWidth="1"/>
    <col min="9" max="9" width="16.7109375" style="5" customWidth="1"/>
    <col min="10" max="10" width="11.42578125" style="5"/>
    <col min="11" max="11" width="11.7109375" style="5" bestFit="1" customWidth="1"/>
    <col min="12" max="16384" width="11.42578125" style="5"/>
  </cols>
  <sheetData>
    <row r="1" spans="2:10" x14ac:dyDescent="0.25">
      <c r="B1" s="2"/>
      <c r="C1" s="2"/>
      <c r="D1" s="2"/>
      <c r="E1" s="2"/>
      <c r="F1" s="3"/>
      <c r="G1" s="3"/>
      <c r="H1" s="4"/>
    </row>
    <row r="2" spans="2:10" ht="18" x14ac:dyDescent="0.25">
      <c r="B2" s="408" t="s">
        <v>97</v>
      </c>
      <c r="C2" s="6"/>
      <c r="D2" s="6"/>
      <c r="E2" s="6"/>
      <c r="F2" s="6"/>
      <c r="G2" s="7"/>
      <c r="H2" s="7"/>
    </row>
    <row r="3" spans="2:10" ht="15.75" customHeight="1" x14ac:dyDescent="0.25">
      <c r="B3" s="140" t="s">
        <v>364</v>
      </c>
      <c r="C3" s="140"/>
      <c r="D3" s="140"/>
      <c r="E3" s="140"/>
      <c r="F3" s="140"/>
      <c r="G3" s="140"/>
      <c r="H3" s="140"/>
    </row>
    <row r="4" spans="2:10" x14ac:dyDescent="0.25">
      <c r="B4" s="140" t="s">
        <v>345</v>
      </c>
      <c r="C4" s="140"/>
      <c r="D4" s="140"/>
      <c r="E4" s="140"/>
      <c r="F4" s="140"/>
      <c r="G4" s="140"/>
      <c r="H4" s="140"/>
    </row>
    <row r="5" spans="2:10" x14ac:dyDescent="0.25">
      <c r="B5" s="407" t="s">
        <v>365</v>
      </c>
      <c r="C5" s="140"/>
      <c r="D5" s="140"/>
      <c r="E5" s="140"/>
      <c r="F5" s="140"/>
      <c r="G5" s="140"/>
      <c r="H5" s="140"/>
    </row>
    <row r="6" spans="2:10" x14ac:dyDescent="0.25">
      <c r="B6" s="11"/>
      <c r="C6" s="12"/>
      <c r="D6" s="9"/>
      <c r="E6" s="13"/>
      <c r="F6" s="9"/>
      <c r="G6" s="10"/>
      <c r="H6" s="2"/>
    </row>
    <row r="7" spans="2:10" x14ac:dyDescent="0.25">
      <c r="B7" s="146" t="s">
        <v>275</v>
      </c>
      <c r="C7" s="146"/>
      <c r="D7" s="146"/>
      <c r="E7" s="146"/>
      <c r="F7" s="146"/>
      <c r="G7" s="32"/>
      <c r="H7" s="32"/>
    </row>
    <row r="8" spans="2:10" ht="24.75" customHeight="1" x14ac:dyDescent="0.25">
      <c r="B8" s="148" t="s">
        <v>5</v>
      </c>
      <c r="C8" s="148" t="s">
        <v>6</v>
      </c>
      <c r="D8" s="150" t="s">
        <v>7</v>
      </c>
      <c r="E8" s="333" t="s">
        <v>8</v>
      </c>
      <c r="F8" s="152" t="s">
        <v>9</v>
      </c>
      <c r="G8" s="152"/>
      <c r="H8" s="152"/>
    </row>
    <row r="9" spans="2:10" x14ac:dyDescent="0.25">
      <c r="B9" s="149"/>
      <c r="C9" s="149"/>
      <c r="D9" s="151"/>
      <c r="E9" s="334"/>
      <c r="F9" s="152" t="s">
        <v>10</v>
      </c>
      <c r="G9" s="152" t="s">
        <v>11</v>
      </c>
      <c r="H9" s="152" t="s">
        <v>12</v>
      </c>
    </row>
    <row r="10" spans="2:10" x14ac:dyDescent="0.25">
      <c r="B10" s="165">
        <v>1114</v>
      </c>
      <c r="C10" s="166" t="s">
        <v>99</v>
      </c>
      <c r="D10" s="167" t="s">
        <v>43</v>
      </c>
      <c r="E10" s="168">
        <v>0</v>
      </c>
      <c r="F10" s="169"/>
      <c r="G10" s="169"/>
      <c r="H10" s="169"/>
    </row>
    <row r="11" spans="2:10" x14ac:dyDescent="0.25">
      <c r="B11" s="170">
        <v>1115</v>
      </c>
      <c r="C11" s="171" t="s">
        <v>100</v>
      </c>
      <c r="D11" s="172" t="s">
        <v>43</v>
      </c>
      <c r="E11" s="173">
        <v>0</v>
      </c>
      <c r="F11" s="174"/>
      <c r="G11" s="174"/>
      <c r="H11" s="174"/>
    </row>
    <row r="12" spans="2:10" ht="24" x14ac:dyDescent="0.25">
      <c r="B12" s="193">
        <v>1121</v>
      </c>
      <c r="C12" s="176" t="s">
        <v>106</v>
      </c>
      <c r="D12" s="177" t="s">
        <v>101</v>
      </c>
      <c r="E12" s="375">
        <v>3222283.35</v>
      </c>
      <c r="F12" s="178"/>
      <c r="G12" s="179">
        <v>3222283.35</v>
      </c>
      <c r="H12" s="180"/>
    </row>
    <row r="13" spans="2:10" x14ac:dyDescent="0.25">
      <c r="B13" s="175">
        <v>1211</v>
      </c>
      <c r="C13" s="181" t="s">
        <v>113</v>
      </c>
      <c r="D13" s="182" t="s">
        <v>43</v>
      </c>
      <c r="E13" s="173">
        <v>0</v>
      </c>
      <c r="F13" s="178"/>
      <c r="G13" s="179"/>
      <c r="H13" s="180"/>
    </row>
    <row r="14" spans="2:10" x14ac:dyDescent="0.25">
      <c r="B14" s="183"/>
      <c r="C14" s="184" t="s">
        <v>0</v>
      </c>
      <c r="D14" s="185"/>
      <c r="E14" s="186">
        <v>0</v>
      </c>
      <c r="F14" s="187"/>
      <c r="G14" s="187"/>
      <c r="H14" s="187"/>
      <c r="I14" s="14"/>
      <c r="J14" s="14"/>
    </row>
    <row r="15" spans="2:10" x14ac:dyDescent="0.25">
      <c r="B15" s="25"/>
      <c r="C15" s="26"/>
      <c r="D15" s="27"/>
      <c r="E15" s="31"/>
      <c r="F15" s="28"/>
      <c r="G15" s="28"/>
      <c r="H15" s="28"/>
      <c r="I15" s="14"/>
      <c r="J15" s="14"/>
    </row>
    <row r="16" spans="2:10" x14ac:dyDescent="0.25">
      <c r="B16" s="147" t="s">
        <v>276</v>
      </c>
      <c r="C16" s="147"/>
      <c r="D16" s="146"/>
      <c r="E16" s="146"/>
      <c r="F16" s="146"/>
      <c r="G16" s="32"/>
      <c r="H16" s="32"/>
      <c r="I16" s="14"/>
      <c r="J16" s="14"/>
    </row>
    <row r="17" spans="2:17" ht="19.5" customHeight="1" x14ac:dyDescent="0.25">
      <c r="B17" s="154" t="s">
        <v>5</v>
      </c>
      <c r="C17" s="154" t="s">
        <v>6</v>
      </c>
      <c r="D17" s="153" t="s">
        <v>8</v>
      </c>
      <c r="E17" s="155" t="s">
        <v>13</v>
      </c>
      <c r="F17" s="156"/>
      <c r="G17" s="155" t="s">
        <v>14</v>
      </c>
      <c r="H17" s="156"/>
      <c r="I17" s="14"/>
      <c r="J17" s="14"/>
    </row>
    <row r="18" spans="2:17" ht="24" x14ac:dyDescent="0.25">
      <c r="B18" s="154"/>
      <c r="C18" s="154"/>
      <c r="D18" s="153"/>
      <c r="E18" s="18">
        <v>2022</v>
      </c>
      <c r="F18" s="18">
        <v>2021</v>
      </c>
      <c r="G18" s="18" t="s">
        <v>7</v>
      </c>
      <c r="H18" s="18" t="s">
        <v>15</v>
      </c>
      <c r="I18" s="14"/>
      <c r="J18" s="14"/>
    </row>
    <row r="19" spans="2:17" x14ac:dyDescent="0.25">
      <c r="B19" s="188">
        <v>1122</v>
      </c>
      <c r="C19" s="189" t="s">
        <v>102</v>
      </c>
      <c r="D19" s="190">
        <v>0</v>
      </c>
      <c r="E19" s="191">
        <v>0</v>
      </c>
      <c r="F19" s="191">
        <v>0</v>
      </c>
      <c r="G19" s="192"/>
      <c r="H19" s="192"/>
      <c r="I19" s="14"/>
      <c r="J19" s="14"/>
    </row>
    <row r="20" spans="2:17" x14ac:dyDescent="0.25">
      <c r="B20" s="193">
        <v>1124</v>
      </c>
      <c r="C20" s="194" t="s">
        <v>103</v>
      </c>
      <c r="D20" s="195">
        <v>0</v>
      </c>
      <c r="E20" s="196">
        <v>0</v>
      </c>
      <c r="F20" s="196">
        <v>0</v>
      </c>
      <c r="G20" s="178"/>
      <c r="H20" s="178"/>
      <c r="I20" s="14"/>
      <c r="J20" s="14"/>
    </row>
    <row r="21" spans="2:17" x14ac:dyDescent="0.25">
      <c r="B21" s="197"/>
      <c r="C21" s="198"/>
      <c r="D21" s="199"/>
      <c r="E21" s="200"/>
      <c r="F21" s="201"/>
      <c r="G21" s="201"/>
      <c r="H21" s="201"/>
      <c r="I21" s="14"/>
      <c r="J21" s="14"/>
    </row>
    <row r="22" spans="2:17" x14ac:dyDescent="0.25">
      <c r="B22" s="15"/>
      <c r="C22" s="15"/>
      <c r="D22" s="15"/>
      <c r="E22" s="15"/>
      <c r="F22" s="15"/>
      <c r="G22" s="15"/>
      <c r="H22" s="15"/>
      <c r="I22" s="1"/>
      <c r="J22" s="1"/>
      <c r="K22" s="11"/>
      <c r="L22" s="12"/>
      <c r="M22" s="9"/>
      <c r="N22" s="9"/>
      <c r="O22" s="9"/>
      <c r="P22" s="16"/>
      <c r="Q22" s="11"/>
    </row>
    <row r="23" spans="2:17" x14ac:dyDescent="0.25">
      <c r="B23" s="147" t="s">
        <v>277</v>
      </c>
      <c r="C23" s="147"/>
      <c r="D23" s="146"/>
      <c r="E23" s="146"/>
      <c r="F23" s="146"/>
      <c r="G23" s="32"/>
      <c r="H23" s="32"/>
      <c r="I23" s="33"/>
      <c r="J23" s="17"/>
      <c r="K23" s="11"/>
      <c r="L23" s="12"/>
      <c r="M23" s="9"/>
      <c r="N23" s="9"/>
      <c r="O23" s="9"/>
      <c r="P23" s="16"/>
      <c r="Q23" s="11"/>
    </row>
    <row r="24" spans="2:17" ht="15" customHeight="1" x14ac:dyDescent="0.25">
      <c r="B24" s="154" t="s">
        <v>5</v>
      </c>
      <c r="C24" s="154" t="s">
        <v>6</v>
      </c>
      <c r="D24" s="153" t="s">
        <v>8</v>
      </c>
      <c r="E24" s="335" t="s">
        <v>270</v>
      </c>
      <c r="F24" s="158" t="s">
        <v>271</v>
      </c>
      <c r="G24" s="160" t="s">
        <v>272</v>
      </c>
      <c r="H24" s="158" t="s">
        <v>273</v>
      </c>
      <c r="I24" s="433" t="s">
        <v>274</v>
      </c>
      <c r="J24" s="17"/>
      <c r="K24" s="11"/>
      <c r="L24" s="12"/>
      <c r="M24" s="9"/>
      <c r="N24" s="9"/>
      <c r="O24" s="9"/>
      <c r="P24" s="16"/>
      <c r="Q24" s="11"/>
    </row>
    <row r="25" spans="2:17" x14ac:dyDescent="0.25">
      <c r="B25" s="148"/>
      <c r="C25" s="148"/>
      <c r="D25" s="150"/>
      <c r="E25" s="336"/>
      <c r="F25" s="159"/>
      <c r="G25" s="161"/>
      <c r="H25" s="159"/>
      <c r="I25" s="434"/>
    </row>
    <row r="26" spans="2:17" x14ac:dyDescent="0.25">
      <c r="B26" s="188">
        <v>1123</v>
      </c>
      <c r="C26" s="416" t="s">
        <v>44</v>
      </c>
      <c r="D26" s="190">
        <f t="shared" ref="D26:D32" si="0">E26+F26+G26+H26</f>
        <v>148634.88</v>
      </c>
      <c r="E26" s="419">
        <v>2276.4699999999998</v>
      </c>
      <c r="F26" s="204">
        <v>54644.18</v>
      </c>
      <c r="G26" s="398">
        <v>16998.919999999998</v>
      </c>
      <c r="H26" s="398">
        <v>74715.31</v>
      </c>
      <c r="I26" s="205"/>
      <c r="K26" s="347"/>
    </row>
    <row r="27" spans="2:17" ht="24" x14ac:dyDescent="0.25">
      <c r="B27" s="193">
        <v>1125</v>
      </c>
      <c r="C27" s="417" t="s">
        <v>45</v>
      </c>
      <c r="D27" s="195">
        <f t="shared" si="0"/>
        <v>256997.8</v>
      </c>
      <c r="E27" s="420">
        <v>256997.8</v>
      </c>
      <c r="F27" s="206">
        <v>0</v>
      </c>
      <c r="G27" s="399">
        <v>0</v>
      </c>
      <c r="H27" s="399">
        <v>0</v>
      </c>
      <c r="I27" s="207"/>
      <c r="K27" s="347"/>
    </row>
    <row r="28" spans="2:17" ht="24" x14ac:dyDescent="0.25">
      <c r="B28" s="193">
        <v>1129</v>
      </c>
      <c r="C28" s="417" t="s">
        <v>46</v>
      </c>
      <c r="D28" s="195">
        <f t="shared" si="0"/>
        <v>286067.81</v>
      </c>
      <c r="E28" s="421">
        <v>285821.32</v>
      </c>
      <c r="F28" s="369">
        <v>-55.17</v>
      </c>
      <c r="G28" s="370">
        <v>0</v>
      </c>
      <c r="H28" s="370">
        <v>301.66000000000003</v>
      </c>
      <c r="I28" s="207"/>
      <c r="K28" s="347"/>
    </row>
    <row r="29" spans="2:17" ht="27" customHeight="1" x14ac:dyDescent="0.25">
      <c r="B29" s="193">
        <v>1131</v>
      </c>
      <c r="C29" s="418" t="s">
        <v>47</v>
      </c>
      <c r="D29" s="195">
        <f t="shared" si="0"/>
        <v>158324.99</v>
      </c>
      <c r="E29" s="422">
        <v>0</v>
      </c>
      <c r="F29" s="369">
        <v>0</v>
      </c>
      <c r="G29" s="209">
        <v>0</v>
      </c>
      <c r="H29" s="209">
        <v>158324.99</v>
      </c>
      <c r="I29" s="207"/>
      <c r="K29" s="347"/>
    </row>
    <row r="30" spans="2:17" ht="24.75" x14ac:dyDescent="0.25">
      <c r="B30" s="193">
        <v>1132</v>
      </c>
      <c r="C30" s="418" t="s">
        <v>48</v>
      </c>
      <c r="D30" s="195">
        <f t="shared" si="0"/>
        <v>753460</v>
      </c>
      <c r="E30" s="422">
        <v>0</v>
      </c>
      <c r="F30" s="369">
        <v>0</v>
      </c>
      <c r="G30" s="209">
        <v>0</v>
      </c>
      <c r="H30" s="209">
        <v>753460</v>
      </c>
      <c r="I30" s="207"/>
      <c r="K30" s="347"/>
    </row>
    <row r="31" spans="2:17" ht="24.75" x14ac:dyDescent="0.25">
      <c r="B31" s="193">
        <v>1134</v>
      </c>
      <c r="C31" s="418" t="s">
        <v>49</v>
      </c>
      <c r="D31" s="195">
        <f t="shared" si="0"/>
        <v>88801.91</v>
      </c>
      <c r="E31" s="422">
        <v>88729.3</v>
      </c>
      <c r="F31" s="369">
        <v>0</v>
      </c>
      <c r="G31" s="370">
        <v>0</v>
      </c>
      <c r="H31" s="370">
        <v>72.61</v>
      </c>
      <c r="I31" s="207"/>
      <c r="K31" s="347"/>
    </row>
    <row r="32" spans="2:17" ht="24.75" x14ac:dyDescent="0.25">
      <c r="B32" s="193">
        <v>1139</v>
      </c>
      <c r="C32" s="418" t="s">
        <v>50</v>
      </c>
      <c r="D32" s="195">
        <f t="shared" si="0"/>
        <v>1.1000000000000001</v>
      </c>
      <c r="E32" s="422">
        <v>0</v>
      </c>
      <c r="F32" s="369">
        <v>0</v>
      </c>
      <c r="G32" s="370">
        <v>0</v>
      </c>
      <c r="H32" s="370">
        <v>1.1000000000000001</v>
      </c>
      <c r="I32" s="207"/>
      <c r="K32" s="347"/>
    </row>
    <row r="33" spans="2:10" ht="15" customHeight="1" x14ac:dyDescent="0.25">
      <c r="B33" s="260"/>
      <c r="C33" s="423" t="s">
        <v>0</v>
      </c>
      <c r="D33" s="211">
        <f>SUM(D26:D32)</f>
        <v>1692288.49</v>
      </c>
      <c r="E33" s="424">
        <f>SUM(E26:E32)</f>
        <v>633824.89</v>
      </c>
      <c r="F33" s="211">
        <f>SUM(F26:F32)</f>
        <v>54589.01</v>
      </c>
      <c r="G33" s="211">
        <f>SUM(G26:G32)</f>
        <v>16998.919999999998</v>
      </c>
      <c r="H33" s="211">
        <f>SUM(H26:H32)</f>
        <v>986875.66999999993</v>
      </c>
      <c r="I33" s="212"/>
    </row>
    <row r="34" spans="2:10" ht="15" customHeight="1" x14ac:dyDescent="0.25">
      <c r="B34" s="15"/>
      <c r="C34" s="15"/>
      <c r="D34" s="15"/>
      <c r="E34" s="15"/>
      <c r="F34" s="15"/>
      <c r="G34" s="15"/>
      <c r="H34" s="15"/>
    </row>
    <row r="35" spans="2:10" x14ac:dyDescent="0.25">
      <c r="B35" s="35" t="s">
        <v>282</v>
      </c>
      <c r="C35" s="34"/>
      <c r="D35" s="34"/>
      <c r="E35" s="34"/>
      <c r="F35" s="34"/>
      <c r="G35" s="34"/>
      <c r="H35" s="34"/>
      <c r="I35" s="34"/>
    </row>
    <row r="36" spans="2:10" ht="24.75" x14ac:dyDescent="0.25">
      <c r="B36" s="44" t="s">
        <v>278</v>
      </c>
      <c r="C36" s="44" t="s">
        <v>20</v>
      </c>
      <c r="D36" s="44" t="s">
        <v>8</v>
      </c>
      <c r="E36" s="44" t="s">
        <v>279</v>
      </c>
      <c r="F36" s="45" t="s">
        <v>280</v>
      </c>
      <c r="G36" s="44" t="s">
        <v>281</v>
      </c>
      <c r="H36" s="44"/>
      <c r="I36" s="44"/>
      <c r="J36" s="46"/>
    </row>
    <row r="37" spans="2:10" x14ac:dyDescent="0.25">
      <c r="B37" s="349">
        <v>1140</v>
      </c>
      <c r="C37" s="213" t="s">
        <v>286</v>
      </c>
      <c r="D37" s="214">
        <v>0</v>
      </c>
      <c r="E37" s="205"/>
      <c r="F37" s="205"/>
      <c r="G37" s="205"/>
      <c r="H37" s="205"/>
      <c r="I37" s="205"/>
    </row>
    <row r="38" spans="2:10" x14ac:dyDescent="0.25">
      <c r="B38" s="350">
        <v>1141</v>
      </c>
      <c r="C38" s="215" t="s">
        <v>287</v>
      </c>
      <c r="D38" s="216">
        <v>0</v>
      </c>
      <c r="E38" s="207"/>
      <c r="F38" s="207"/>
      <c r="G38" s="207"/>
      <c r="H38" s="207"/>
      <c r="I38" s="207"/>
    </row>
    <row r="39" spans="2:10" x14ac:dyDescent="0.25">
      <c r="B39" s="350">
        <v>1142</v>
      </c>
      <c r="C39" s="215" t="s">
        <v>288</v>
      </c>
      <c r="D39" s="216">
        <v>0</v>
      </c>
      <c r="E39" s="207"/>
      <c r="F39" s="207"/>
      <c r="G39" s="207"/>
      <c r="H39" s="207"/>
      <c r="I39" s="207"/>
    </row>
    <row r="40" spans="2:10" x14ac:dyDescent="0.25">
      <c r="B40" s="350">
        <v>1143</v>
      </c>
      <c r="C40" s="215" t="s">
        <v>289</v>
      </c>
      <c r="D40" s="216">
        <v>0</v>
      </c>
      <c r="E40" s="207"/>
      <c r="F40" s="207"/>
      <c r="G40" s="207"/>
      <c r="H40" s="207"/>
      <c r="I40" s="207"/>
    </row>
    <row r="41" spans="2:10" ht="24.75" x14ac:dyDescent="0.25">
      <c r="B41" s="350">
        <v>1144</v>
      </c>
      <c r="C41" s="217" t="s">
        <v>290</v>
      </c>
      <c r="D41" s="216">
        <v>0</v>
      </c>
      <c r="E41" s="218"/>
      <c r="F41" s="207"/>
      <c r="G41" s="207"/>
      <c r="H41" s="207"/>
      <c r="I41" s="207"/>
    </row>
    <row r="42" spans="2:10" x14ac:dyDescent="0.25">
      <c r="B42" s="351">
        <v>1145</v>
      </c>
      <c r="C42" s="183" t="s">
        <v>291</v>
      </c>
      <c r="D42" s="219">
        <v>0</v>
      </c>
      <c r="E42" s="212"/>
      <c r="F42" s="212"/>
      <c r="G42" s="212"/>
      <c r="H42" s="212"/>
      <c r="I42" s="212"/>
    </row>
    <row r="43" spans="2:10" x14ac:dyDescent="0.25">
      <c r="B43" s="66"/>
      <c r="C43" s="36"/>
      <c r="D43" s="38"/>
      <c r="E43" s="37"/>
      <c r="F43" s="37"/>
      <c r="G43" s="37"/>
      <c r="H43" s="37"/>
      <c r="I43" s="37"/>
    </row>
    <row r="44" spans="2:10" x14ac:dyDescent="0.25">
      <c r="B44" s="49"/>
      <c r="C44" s="49"/>
      <c r="D44" s="49"/>
      <c r="E44" s="49"/>
      <c r="F44" s="49"/>
      <c r="G44" s="49"/>
      <c r="H44" s="49"/>
      <c r="I44" s="49"/>
    </row>
    <row r="45" spans="2:10" x14ac:dyDescent="0.25">
      <c r="B45" s="35" t="s">
        <v>283</v>
      </c>
      <c r="C45" s="34"/>
      <c r="D45" s="34"/>
      <c r="E45" s="34"/>
      <c r="F45" s="34"/>
      <c r="G45" s="34"/>
      <c r="H45" s="34"/>
      <c r="I45" s="34"/>
    </row>
    <row r="46" spans="2:10" x14ac:dyDescent="0.25">
      <c r="B46" s="39" t="s">
        <v>278</v>
      </c>
      <c r="C46" s="39" t="s">
        <v>20</v>
      </c>
      <c r="D46" s="39" t="s">
        <v>8</v>
      </c>
      <c r="E46" s="40" t="s">
        <v>284</v>
      </c>
      <c r="F46" s="41" t="s">
        <v>285</v>
      </c>
      <c r="G46" s="39"/>
      <c r="H46" s="42"/>
      <c r="I46" s="41"/>
      <c r="J46" s="43"/>
    </row>
    <row r="47" spans="2:10" x14ac:dyDescent="0.25">
      <c r="B47" s="202">
        <v>1150</v>
      </c>
      <c r="C47" s="205" t="s">
        <v>292</v>
      </c>
      <c r="D47" s="214">
        <v>0</v>
      </c>
      <c r="E47" s="205"/>
      <c r="F47" s="205"/>
      <c r="G47" s="205"/>
      <c r="H47" s="205"/>
      <c r="I47" s="205"/>
    </row>
    <row r="48" spans="2:10" x14ac:dyDescent="0.25">
      <c r="B48" s="210">
        <v>1151</v>
      </c>
      <c r="C48" s="183" t="s">
        <v>293</v>
      </c>
      <c r="D48" s="219">
        <v>0</v>
      </c>
      <c r="E48" s="212"/>
      <c r="F48" s="212"/>
      <c r="G48" s="212"/>
      <c r="H48" s="212"/>
      <c r="I48" s="212"/>
    </row>
    <row r="50" spans="2:8" x14ac:dyDescent="0.25">
      <c r="B50" s="50" t="s">
        <v>294</v>
      </c>
      <c r="C50" s="50"/>
      <c r="D50" s="51"/>
      <c r="E50" s="51"/>
      <c r="F50" s="51"/>
      <c r="G50" s="52"/>
      <c r="H50" s="52"/>
    </row>
    <row r="51" spans="2:8" ht="24" x14ac:dyDescent="0.25">
      <c r="B51" s="53" t="s">
        <v>5</v>
      </c>
      <c r="C51" s="54" t="s">
        <v>6</v>
      </c>
      <c r="D51" s="55" t="s">
        <v>8</v>
      </c>
      <c r="E51" s="55" t="s">
        <v>7</v>
      </c>
      <c r="F51" s="55" t="s">
        <v>16</v>
      </c>
      <c r="G51" s="55" t="s">
        <v>17</v>
      </c>
      <c r="H51" s="55" t="s">
        <v>18</v>
      </c>
    </row>
    <row r="52" spans="2:8" x14ac:dyDescent="0.25">
      <c r="B52" s="188">
        <v>1213</v>
      </c>
      <c r="C52" s="203" t="s">
        <v>104</v>
      </c>
      <c r="D52" s="168">
        <v>0</v>
      </c>
      <c r="E52" s="220">
        <v>0</v>
      </c>
      <c r="F52" s="204"/>
      <c r="G52" s="204"/>
      <c r="H52" s="213"/>
    </row>
    <row r="53" spans="2:8" x14ac:dyDescent="0.25">
      <c r="B53" s="183"/>
      <c r="C53" s="184" t="s">
        <v>1</v>
      </c>
      <c r="D53" s="221">
        <f>SUM(D52:D52)</f>
        <v>0</v>
      </c>
      <c r="E53" s="187">
        <f>SUM(E52:E52)</f>
        <v>0</v>
      </c>
      <c r="F53" s="222"/>
      <c r="G53" s="222"/>
      <c r="H53" s="183"/>
    </row>
    <row r="55" spans="2:8" x14ac:dyDescent="0.25">
      <c r="B55" s="143" t="s">
        <v>295</v>
      </c>
      <c r="C55" s="143"/>
      <c r="D55" s="51"/>
      <c r="E55" s="51"/>
      <c r="F55" s="51"/>
    </row>
    <row r="56" spans="2:8" x14ac:dyDescent="0.25">
      <c r="B56" s="53" t="s">
        <v>5</v>
      </c>
      <c r="C56" s="54" t="s">
        <v>6</v>
      </c>
      <c r="D56" s="55" t="s">
        <v>8</v>
      </c>
      <c r="E56" s="55" t="s">
        <v>7</v>
      </c>
      <c r="F56" s="55" t="s">
        <v>19</v>
      </c>
    </row>
    <row r="57" spans="2:8" x14ac:dyDescent="0.25">
      <c r="B57" s="188">
        <v>1214</v>
      </c>
      <c r="C57" s="203" t="s">
        <v>105</v>
      </c>
      <c r="D57" s="168">
        <v>0</v>
      </c>
      <c r="E57" s="204"/>
      <c r="F57" s="204"/>
    </row>
    <row r="58" spans="2:8" x14ac:dyDescent="0.25">
      <c r="B58" s="183"/>
      <c r="C58" s="184" t="s">
        <v>0</v>
      </c>
      <c r="D58" s="221">
        <f>SUM(D57:D57)</f>
        <v>0</v>
      </c>
      <c r="E58" s="222"/>
      <c r="F58" s="222"/>
    </row>
    <row r="60" spans="2:8" x14ac:dyDescent="0.25">
      <c r="B60" s="58" t="s">
        <v>296</v>
      </c>
      <c r="C60" s="59"/>
      <c r="D60" s="59"/>
      <c r="E60" s="59"/>
      <c r="F60" s="59"/>
      <c r="G60" s="60"/>
      <c r="H60" s="59"/>
    </row>
    <row r="61" spans="2:8" ht="36" x14ac:dyDescent="0.25">
      <c r="B61" s="53" t="s">
        <v>5</v>
      </c>
      <c r="C61" s="53" t="s">
        <v>20</v>
      </c>
      <c r="D61" s="53" t="s">
        <v>21</v>
      </c>
      <c r="E61" s="56" t="s">
        <v>22</v>
      </c>
      <c r="F61" s="56" t="s">
        <v>23</v>
      </c>
      <c r="G61" s="55" t="s">
        <v>24</v>
      </c>
      <c r="H61" s="55" t="s">
        <v>25</v>
      </c>
    </row>
    <row r="62" spans="2:8" ht="33.75" x14ac:dyDescent="0.25">
      <c r="B62" s="223">
        <v>1230</v>
      </c>
      <c r="C62" s="354" t="s">
        <v>114</v>
      </c>
      <c r="D62" s="386">
        <f>SUM(D63:D67)</f>
        <v>256311613.36999997</v>
      </c>
      <c r="E62" s="372">
        <f t="shared" ref="E62:F62" si="1">SUM(E64:E67)</f>
        <v>0</v>
      </c>
      <c r="F62" s="386">
        <f t="shared" si="1"/>
        <v>6702460.4800000004</v>
      </c>
      <c r="G62" s="224" t="s">
        <v>98</v>
      </c>
      <c r="H62" s="224" t="s">
        <v>119</v>
      </c>
    </row>
    <row r="63" spans="2:8" x14ac:dyDescent="0.25">
      <c r="B63" s="225">
        <v>1231</v>
      </c>
      <c r="C63" s="228" t="s">
        <v>363</v>
      </c>
      <c r="D63" s="388">
        <v>138860043.25999999</v>
      </c>
      <c r="E63" s="401">
        <v>0</v>
      </c>
      <c r="F63" s="388">
        <v>0</v>
      </c>
      <c r="G63" s="227"/>
      <c r="H63" s="227"/>
    </row>
    <row r="64" spans="2:8" ht="33.75" x14ac:dyDescent="0.25">
      <c r="B64" s="225">
        <v>1233</v>
      </c>
      <c r="C64" s="226" t="s">
        <v>51</v>
      </c>
      <c r="D64" s="387">
        <v>69635951.629999995</v>
      </c>
      <c r="E64" s="371">
        <v>0</v>
      </c>
      <c r="F64" s="393">
        <v>6702460.4800000004</v>
      </c>
      <c r="G64" s="227" t="s">
        <v>98</v>
      </c>
      <c r="H64" s="227" t="s">
        <v>119</v>
      </c>
    </row>
    <row r="65" spans="2:8" ht="33.75" x14ac:dyDescent="0.25">
      <c r="B65" s="225">
        <v>1234</v>
      </c>
      <c r="C65" s="226" t="s">
        <v>115</v>
      </c>
      <c r="D65" s="388">
        <v>0</v>
      </c>
      <c r="E65" s="371">
        <v>0</v>
      </c>
      <c r="F65" s="393">
        <v>0</v>
      </c>
      <c r="G65" s="227" t="s">
        <v>98</v>
      </c>
      <c r="H65" s="227" t="s">
        <v>119</v>
      </c>
    </row>
    <row r="66" spans="2:8" ht="33.75" x14ac:dyDescent="0.25">
      <c r="B66" s="225">
        <v>1235</v>
      </c>
      <c r="C66" s="228" t="s">
        <v>116</v>
      </c>
      <c r="D66" s="388">
        <v>47815618.479999997</v>
      </c>
      <c r="E66" s="371">
        <v>0</v>
      </c>
      <c r="F66" s="393">
        <v>0</v>
      </c>
      <c r="G66" s="227" t="s">
        <v>98</v>
      </c>
      <c r="H66" s="227" t="s">
        <v>119</v>
      </c>
    </row>
    <row r="67" spans="2:8" ht="33.75" x14ac:dyDescent="0.25">
      <c r="B67" s="225">
        <v>1236</v>
      </c>
      <c r="C67" s="352" t="s">
        <v>117</v>
      </c>
      <c r="D67" s="389">
        <v>0</v>
      </c>
      <c r="E67" s="373">
        <v>0</v>
      </c>
      <c r="F67" s="389">
        <v>0</v>
      </c>
      <c r="G67" s="227" t="s">
        <v>98</v>
      </c>
      <c r="H67" s="227" t="s">
        <v>119</v>
      </c>
    </row>
    <row r="68" spans="2:8" ht="33.75" x14ac:dyDescent="0.25">
      <c r="B68" s="295">
        <v>1240</v>
      </c>
      <c r="C68" s="353" t="s">
        <v>118</v>
      </c>
      <c r="D68" s="390">
        <f>SUM(D69:D75)</f>
        <v>104983494.93000001</v>
      </c>
      <c r="E68" s="430">
        <f t="shared" ref="E68:F68" si="2">SUM(E69:E75)</f>
        <v>0</v>
      </c>
      <c r="F68" s="390">
        <f t="shared" si="2"/>
        <v>39497371.869999997</v>
      </c>
      <c r="G68" s="227" t="s">
        <v>98</v>
      </c>
      <c r="H68" s="227" t="s">
        <v>119</v>
      </c>
    </row>
    <row r="69" spans="2:8" ht="33.75" x14ac:dyDescent="0.25">
      <c r="B69" s="225">
        <v>1241</v>
      </c>
      <c r="C69" s="298" t="s">
        <v>52</v>
      </c>
      <c r="D69" s="389">
        <v>8548730.3699999992</v>
      </c>
      <c r="E69" s="431">
        <v>0</v>
      </c>
      <c r="F69" s="389">
        <v>6157340.0499999998</v>
      </c>
      <c r="G69" s="227" t="s">
        <v>98</v>
      </c>
      <c r="H69" s="227" t="s">
        <v>119</v>
      </c>
    </row>
    <row r="70" spans="2:8" ht="33.75" x14ac:dyDescent="0.25">
      <c r="B70" s="225">
        <v>1242</v>
      </c>
      <c r="C70" s="298" t="s">
        <v>53</v>
      </c>
      <c r="D70" s="389">
        <v>911584.6</v>
      </c>
      <c r="E70" s="373">
        <v>0</v>
      </c>
      <c r="F70" s="389">
        <v>827520.32</v>
      </c>
      <c r="G70" s="227" t="s">
        <v>98</v>
      </c>
      <c r="H70" s="227" t="s">
        <v>119</v>
      </c>
    </row>
    <row r="71" spans="2:8" ht="33.75" customHeight="1" x14ac:dyDescent="0.25">
      <c r="B71" s="225">
        <v>1243</v>
      </c>
      <c r="C71" s="298" t="s">
        <v>362</v>
      </c>
      <c r="D71" s="389">
        <v>2815400.01</v>
      </c>
      <c r="E71" s="373">
        <v>0</v>
      </c>
      <c r="F71" s="389">
        <v>845926.73</v>
      </c>
      <c r="G71" s="227" t="s">
        <v>98</v>
      </c>
      <c r="H71" s="227" t="s">
        <v>119</v>
      </c>
    </row>
    <row r="72" spans="2:8" ht="33.75" x14ac:dyDescent="0.25">
      <c r="B72" s="225">
        <v>1244</v>
      </c>
      <c r="C72" s="298" t="s">
        <v>54</v>
      </c>
      <c r="D72" s="389">
        <v>52299485.200000003</v>
      </c>
      <c r="E72" s="431">
        <v>0</v>
      </c>
      <c r="F72" s="389">
        <v>27622344</v>
      </c>
      <c r="G72" s="227" t="s">
        <v>98</v>
      </c>
      <c r="H72" s="227" t="s">
        <v>119</v>
      </c>
    </row>
    <row r="73" spans="2:8" ht="33.75" x14ac:dyDescent="0.25">
      <c r="B73" s="225">
        <v>1245</v>
      </c>
      <c r="C73" s="298" t="s">
        <v>55</v>
      </c>
      <c r="D73" s="389">
        <v>1185600</v>
      </c>
      <c r="E73" s="373">
        <v>0</v>
      </c>
      <c r="F73" s="389">
        <v>1034025.4</v>
      </c>
      <c r="G73" s="227" t="s">
        <v>98</v>
      </c>
      <c r="H73" s="227" t="s">
        <v>119</v>
      </c>
    </row>
    <row r="74" spans="2:8" ht="33.75" x14ac:dyDescent="0.25">
      <c r="B74" s="225">
        <v>1246</v>
      </c>
      <c r="C74" s="298" t="s">
        <v>56</v>
      </c>
      <c r="D74" s="389">
        <v>8298740.1100000003</v>
      </c>
      <c r="E74" s="431">
        <v>0</v>
      </c>
      <c r="F74" s="389">
        <v>3010215.37</v>
      </c>
      <c r="G74" s="227" t="s">
        <v>98</v>
      </c>
      <c r="H74" s="227" t="s">
        <v>119</v>
      </c>
    </row>
    <row r="75" spans="2:8" ht="33.75" x14ac:dyDescent="0.25">
      <c r="B75" s="302">
        <v>1247</v>
      </c>
      <c r="C75" s="303" t="s">
        <v>57</v>
      </c>
      <c r="D75" s="391">
        <v>30923954.640000001</v>
      </c>
      <c r="E75" s="374">
        <v>0</v>
      </c>
      <c r="F75" s="391">
        <v>0</v>
      </c>
      <c r="G75" s="229" t="s">
        <v>98</v>
      </c>
      <c r="H75" s="229" t="s">
        <v>119</v>
      </c>
    </row>
    <row r="76" spans="2:8" x14ac:dyDescent="0.25">
      <c r="B76" s="36"/>
      <c r="C76" s="36"/>
      <c r="D76" s="36"/>
      <c r="E76" s="36"/>
      <c r="F76" s="36"/>
      <c r="G76" s="57"/>
      <c r="H76" s="36"/>
    </row>
    <row r="77" spans="2:8" x14ac:dyDescent="0.25">
      <c r="B77" s="36"/>
      <c r="C77" s="36"/>
      <c r="D77" s="36"/>
      <c r="E77" s="36"/>
      <c r="F77" s="36"/>
      <c r="G77" s="57"/>
      <c r="H77" s="36"/>
    </row>
    <row r="78" spans="2:8" x14ac:dyDescent="0.25">
      <c r="B78" s="36"/>
      <c r="C78" s="36"/>
      <c r="D78" s="36"/>
      <c r="E78" s="36"/>
      <c r="F78" s="36"/>
      <c r="G78" s="57"/>
      <c r="H78" s="36"/>
    </row>
    <row r="79" spans="2:8" x14ac:dyDescent="0.25">
      <c r="B79" s="36"/>
      <c r="C79" s="36"/>
      <c r="D79" s="36"/>
      <c r="E79" s="36"/>
      <c r="F79" s="36"/>
      <c r="G79" s="57"/>
      <c r="H79" s="36"/>
    </row>
    <row r="80" spans="2:8" x14ac:dyDescent="0.25">
      <c r="B80" s="59" t="s">
        <v>312</v>
      </c>
      <c r="C80" s="59"/>
      <c r="D80" s="59"/>
      <c r="E80" s="59"/>
      <c r="F80" s="59"/>
      <c r="G80" s="60"/>
      <c r="H80" s="59"/>
    </row>
    <row r="81" spans="2:8" ht="24" x14ac:dyDescent="0.25">
      <c r="B81" s="53" t="s">
        <v>5</v>
      </c>
      <c r="C81" s="53" t="s">
        <v>20</v>
      </c>
      <c r="D81" s="53" t="s">
        <v>21</v>
      </c>
      <c r="E81" s="55" t="s">
        <v>26</v>
      </c>
      <c r="F81" s="55" t="s">
        <v>27</v>
      </c>
      <c r="G81" s="55" t="s">
        <v>28</v>
      </c>
      <c r="H81" s="55" t="s">
        <v>29</v>
      </c>
    </row>
    <row r="82" spans="2:8" x14ac:dyDescent="0.25">
      <c r="B82" s="230">
        <v>1250</v>
      </c>
      <c r="C82" s="230" t="s">
        <v>297</v>
      </c>
      <c r="D82" s="231">
        <f>SUM(D83:D87)</f>
        <v>3583672.79</v>
      </c>
      <c r="E82" s="344">
        <f t="shared" ref="E82:F82" si="3">SUM(E83:E87)</f>
        <v>0</v>
      </c>
      <c r="F82" s="231">
        <f t="shared" si="3"/>
        <v>1495508.34</v>
      </c>
      <c r="G82" s="232"/>
      <c r="H82" s="232"/>
    </row>
    <row r="83" spans="2:8" x14ac:dyDescent="0.25">
      <c r="B83" s="193">
        <v>1251</v>
      </c>
      <c r="C83" s="176" t="s">
        <v>58</v>
      </c>
      <c r="D83" s="209">
        <v>985365.57</v>
      </c>
      <c r="E83" s="345">
        <v>0</v>
      </c>
      <c r="F83" s="233">
        <v>812820.28</v>
      </c>
      <c r="G83" s="234">
        <v>0.17</v>
      </c>
      <c r="H83" s="235" t="s">
        <v>98</v>
      </c>
    </row>
    <row r="84" spans="2:8" x14ac:dyDescent="0.25">
      <c r="B84" s="193">
        <v>1252</v>
      </c>
      <c r="C84" s="176" t="s">
        <v>298</v>
      </c>
      <c r="D84" s="375">
        <v>0</v>
      </c>
      <c r="E84" s="173">
        <v>0</v>
      </c>
      <c r="F84" s="173">
        <v>0</v>
      </c>
      <c r="G84" s="234">
        <v>0</v>
      </c>
      <c r="H84" s="235" t="s">
        <v>98</v>
      </c>
    </row>
    <row r="85" spans="2:8" x14ac:dyDescent="0.25">
      <c r="B85" s="175">
        <v>1253</v>
      </c>
      <c r="C85" s="215" t="s">
        <v>299</v>
      </c>
      <c r="D85" s="375">
        <v>0</v>
      </c>
      <c r="E85" s="173">
        <v>0</v>
      </c>
      <c r="F85" s="173">
        <v>0</v>
      </c>
      <c r="G85" s="409">
        <v>0</v>
      </c>
      <c r="H85" s="235" t="s">
        <v>98</v>
      </c>
    </row>
    <row r="86" spans="2:8" x14ac:dyDescent="0.25">
      <c r="B86" s="175">
        <v>1254</v>
      </c>
      <c r="C86" s="215" t="s">
        <v>300</v>
      </c>
      <c r="D86" s="375">
        <v>2598307.2200000002</v>
      </c>
      <c r="E86" s="173">
        <v>0</v>
      </c>
      <c r="F86" s="178">
        <v>682688.06</v>
      </c>
      <c r="G86" s="409">
        <v>0.17</v>
      </c>
      <c r="H86" s="235" t="s">
        <v>98</v>
      </c>
    </row>
    <row r="87" spans="2:8" x14ac:dyDescent="0.25">
      <c r="B87" s="175">
        <v>1259</v>
      </c>
      <c r="C87" s="215" t="s">
        <v>301</v>
      </c>
      <c r="D87" s="375">
        <v>0</v>
      </c>
      <c r="E87" s="173">
        <v>0</v>
      </c>
      <c r="F87" s="173">
        <v>0</v>
      </c>
      <c r="G87" s="409">
        <v>0</v>
      </c>
      <c r="H87" s="235" t="s">
        <v>98</v>
      </c>
    </row>
    <row r="88" spans="2:8" x14ac:dyDescent="0.25">
      <c r="B88" s="236">
        <v>1270</v>
      </c>
      <c r="C88" s="237" t="s">
        <v>120</v>
      </c>
      <c r="D88" s="376">
        <v>0</v>
      </c>
      <c r="E88" s="238">
        <v>0</v>
      </c>
      <c r="F88" s="238">
        <v>0</v>
      </c>
      <c r="G88" s="410">
        <v>0</v>
      </c>
      <c r="H88" s="235"/>
    </row>
    <row r="89" spans="2:8" x14ac:dyDescent="0.25">
      <c r="B89" s="175">
        <v>1271</v>
      </c>
      <c r="C89" s="215" t="s">
        <v>302</v>
      </c>
      <c r="D89" s="375">
        <v>0</v>
      </c>
      <c r="E89" s="173">
        <v>0</v>
      </c>
      <c r="F89" s="173">
        <v>0</v>
      </c>
      <c r="G89" s="409">
        <v>0</v>
      </c>
      <c r="H89" s="235" t="s">
        <v>98</v>
      </c>
    </row>
    <row r="90" spans="2:8" ht="24.75" x14ac:dyDescent="0.25">
      <c r="B90" s="175">
        <v>1272</v>
      </c>
      <c r="C90" s="217" t="s">
        <v>303</v>
      </c>
      <c r="D90" s="375">
        <v>0</v>
      </c>
      <c r="E90" s="173">
        <v>0</v>
      </c>
      <c r="F90" s="173">
        <v>0</v>
      </c>
      <c r="G90" s="409">
        <v>0</v>
      </c>
      <c r="H90" s="235" t="s">
        <v>98</v>
      </c>
    </row>
    <row r="91" spans="2:8" x14ac:dyDescent="0.25">
      <c r="B91" s="175">
        <v>1273</v>
      </c>
      <c r="C91" s="215" t="s">
        <v>304</v>
      </c>
      <c r="D91" s="375">
        <v>0</v>
      </c>
      <c r="E91" s="173">
        <v>0</v>
      </c>
      <c r="F91" s="173">
        <v>0</v>
      </c>
      <c r="G91" s="409">
        <v>0</v>
      </c>
      <c r="H91" s="235" t="s">
        <v>98</v>
      </c>
    </row>
    <row r="92" spans="2:8" x14ac:dyDescent="0.25">
      <c r="B92" s="175">
        <v>1274</v>
      </c>
      <c r="C92" s="215" t="s">
        <v>305</v>
      </c>
      <c r="D92" s="375">
        <v>0</v>
      </c>
      <c r="E92" s="173">
        <v>0</v>
      </c>
      <c r="F92" s="173">
        <v>0</v>
      </c>
      <c r="G92" s="409">
        <v>0</v>
      </c>
      <c r="H92" s="235" t="s">
        <v>98</v>
      </c>
    </row>
    <row r="93" spans="2:8" ht="24.75" x14ac:dyDescent="0.25">
      <c r="B93" s="175">
        <v>1275</v>
      </c>
      <c r="C93" s="239" t="s">
        <v>306</v>
      </c>
      <c r="D93" s="375">
        <v>0</v>
      </c>
      <c r="E93" s="173">
        <v>0</v>
      </c>
      <c r="F93" s="173">
        <v>0</v>
      </c>
      <c r="G93" s="409">
        <v>0</v>
      </c>
      <c r="H93" s="235" t="s">
        <v>98</v>
      </c>
    </row>
    <row r="94" spans="2:8" x14ac:dyDescent="0.25">
      <c r="B94" s="210">
        <v>1279</v>
      </c>
      <c r="C94" s="183" t="s">
        <v>307</v>
      </c>
      <c r="D94" s="392">
        <v>0</v>
      </c>
      <c r="E94" s="221">
        <v>0</v>
      </c>
      <c r="F94" s="221">
        <v>0</v>
      </c>
      <c r="G94" s="411">
        <v>0</v>
      </c>
      <c r="H94" s="435" t="s">
        <v>98</v>
      </c>
    </row>
    <row r="96" spans="2:8" x14ac:dyDescent="0.25">
      <c r="B96" s="85" t="s">
        <v>313</v>
      </c>
      <c r="C96" s="85"/>
      <c r="D96" s="65"/>
      <c r="E96" s="65"/>
      <c r="F96" s="65"/>
      <c r="G96" s="65"/>
    </row>
    <row r="97" spans="2:7" x14ac:dyDescent="0.25">
      <c r="B97" s="61" t="s">
        <v>5</v>
      </c>
      <c r="C97" s="61" t="s">
        <v>20</v>
      </c>
      <c r="D97" s="61" t="s">
        <v>8</v>
      </c>
      <c r="E97" s="62" t="s">
        <v>308</v>
      </c>
      <c r="F97" s="63"/>
      <c r="G97" s="64"/>
    </row>
    <row r="98" spans="2:7" ht="24.75" x14ac:dyDescent="0.25">
      <c r="B98" s="202">
        <v>1160</v>
      </c>
      <c r="C98" s="240" t="s">
        <v>309</v>
      </c>
      <c r="D98" s="241">
        <v>0</v>
      </c>
      <c r="E98" s="213"/>
      <c r="F98" s="213"/>
      <c r="G98" s="213"/>
    </row>
    <row r="99" spans="2:7" ht="24.75" x14ac:dyDescent="0.25">
      <c r="B99" s="175">
        <v>1161</v>
      </c>
      <c r="C99" s="217" t="s">
        <v>310</v>
      </c>
      <c r="D99" s="242">
        <v>0</v>
      </c>
      <c r="E99" s="215"/>
      <c r="F99" s="215"/>
      <c r="G99" s="215"/>
    </row>
    <row r="100" spans="2:7" x14ac:dyDescent="0.25">
      <c r="B100" s="210">
        <v>1162</v>
      </c>
      <c r="C100" s="183" t="s">
        <v>311</v>
      </c>
      <c r="D100" s="243">
        <v>0</v>
      </c>
      <c r="E100" s="183"/>
      <c r="F100" s="183"/>
      <c r="G100" s="183"/>
    </row>
    <row r="102" spans="2:7" x14ac:dyDescent="0.25">
      <c r="B102" s="145" t="s">
        <v>314</v>
      </c>
      <c r="C102" s="145"/>
      <c r="D102" s="145"/>
      <c r="E102" s="145"/>
    </row>
    <row r="103" spans="2:7" x14ac:dyDescent="0.25">
      <c r="B103" s="154" t="s">
        <v>5</v>
      </c>
      <c r="C103" s="154" t="s">
        <v>6</v>
      </c>
      <c r="D103" s="153" t="s">
        <v>8</v>
      </c>
      <c r="E103" s="153" t="s">
        <v>16</v>
      </c>
    </row>
    <row r="104" spans="2:7" x14ac:dyDescent="0.25">
      <c r="B104" s="412">
        <v>1290</v>
      </c>
      <c r="C104" s="244" t="s">
        <v>107</v>
      </c>
      <c r="D104" s="245">
        <v>0</v>
      </c>
      <c r="E104" s="246"/>
    </row>
    <row r="105" spans="2:7" x14ac:dyDescent="0.25">
      <c r="B105" s="413">
        <v>1291</v>
      </c>
      <c r="C105" s="247" t="s">
        <v>121</v>
      </c>
      <c r="D105" s="248">
        <v>0</v>
      </c>
      <c r="E105" s="249"/>
    </row>
    <row r="106" spans="2:7" x14ac:dyDescent="0.25">
      <c r="B106" s="414">
        <v>1292</v>
      </c>
      <c r="C106" s="250" t="s">
        <v>122</v>
      </c>
      <c r="D106" s="248">
        <v>0</v>
      </c>
      <c r="E106" s="249"/>
    </row>
    <row r="107" spans="2:7" x14ac:dyDescent="0.25">
      <c r="B107" s="415">
        <v>1293</v>
      </c>
      <c r="C107" s="251" t="s">
        <v>123</v>
      </c>
      <c r="D107" s="252">
        <v>0</v>
      </c>
      <c r="E107" s="253"/>
    </row>
    <row r="110" spans="2:7" ht="15" customHeight="1" x14ac:dyDescent="0.25"/>
    <row r="118" spans="2:9" ht="21.75" customHeight="1" x14ac:dyDescent="0.25"/>
    <row r="119" spans="2:9" ht="28.5" customHeight="1" x14ac:dyDescent="0.25"/>
    <row r="124" spans="2:9" x14ac:dyDescent="0.25">
      <c r="B124" s="147" t="s">
        <v>315</v>
      </c>
      <c r="C124" s="147"/>
      <c r="D124" s="146"/>
      <c r="E124" s="146"/>
      <c r="F124" s="146"/>
      <c r="G124" s="32"/>
      <c r="H124" s="32"/>
      <c r="I124" s="33"/>
    </row>
    <row r="125" spans="2:9" ht="24" x14ac:dyDescent="0.25">
      <c r="B125" s="160" t="s">
        <v>5</v>
      </c>
      <c r="C125" s="160" t="s">
        <v>6</v>
      </c>
      <c r="D125" s="150" t="s">
        <v>8</v>
      </c>
      <c r="E125" s="160" t="s">
        <v>270</v>
      </c>
      <c r="F125" s="160" t="s">
        <v>271</v>
      </c>
      <c r="G125" s="160" t="s">
        <v>272</v>
      </c>
      <c r="H125" s="160" t="s">
        <v>273</v>
      </c>
      <c r="I125" s="87" t="s">
        <v>274</v>
      </c>
    </row>
    <row r="126" spans="2:9" x14ac:dyDescent="0.25">
      <c r="B126" s="188">
        <v>2110</v>
      </c>
      <c r="C126" s="203" t="s">
        <v>316</v>
      </c>
      <c r="D126" s="425">
        <f>SUM(D127:D140)</f>
        <v>34917398.149999999</v>
      </c>
      <c r="E126" s="425">
        <f>SUM(E127:E140)</f>
        <v>24560749.279999997</v>
      </c>
      <c r="F126" s="425">
        <f>SUM(F127:F140)</f>
        <v>8685.15</v>
      </c>
      <c r="G126" s="425">
        <f>SUM(G127:G140)</f>
        <v>-4650.7599999999984</v>
      </c>
      <c r="H126" s="425">
        <f>SUM(H127:H140)</f>
        <v>10352614.48</v>
      </c>
      <c r="I126" s="190"/>
    </row>
    <row r="127" spans="2:9" x14ac:dyDescent="0.25">
      <c r="B127" s="193">
        <v>2111</v>
      </c>
      <c r="C127" s="176" t="s">
        <v>317</v>
      </c>
      <c r="D127" s="426">
        <f t="shared" ref="D127:D135" si="4">E127+F127+G127+H127</f>
        <v>6200242.1099999994</v>
      </c>
      <c r="E127" s="426">
        <v>1785215.06</v>
      </c>
      <c r="F127" s="369">
        <v>0</v>
      </c>
      <c r="G127" s="209">
        <v>0</v>
      </c>
      <c r="H127" s="209">
        <v>4415027.05</v>
      </c>
      <c r="I127" s="207"/>
    </row>
    <row r="128" spans="2:9" x14ac:dyDescent="0.25">
      <c r="B128" s="193">
        <v>2112</v>
      </c>
      <c r="C128" s="176" t="s">
        <v>318</v>
      </c>
      <c r="D128" s="426">
        <f t="shared" si="4"/>
        <v>19717372.969999999</v>
      </c>
      <c r="E128" s="369">
        <v>19700021.309999999</v>
      </c>
      <c r="F128" s="369">
        <v>0</v>
      </c>
      <c r="G128" s="370">
        <v>0</v>
      </c>
      <c r="H128" s="370">
        <v>17351.66</v>
      </c>
      <c r="I128" s="207"/>
    </row>
    <row r="129" spans="2:9" ht="24" x14ac:dyDescent="0.25">
      <c r="B129" s="193">
        <v>2113</v>
      </c>
      <c r="C129" s="254" t="s">
        <v>319</v>
      </c>
      <c r="D129" s="426">
        <f t="shared" si="4"/>
        <v>1014238.3</v>
      </c>
      <c r="E129" s="209">
        <v>263900</v>
      </c>
      <c r="F129" s="369">
        <v>0</v>
      </c>
      <c r="G129" s="209">
        <v>0</v>
      </c>
      <c r="H129" s="209">
        <v>750338.3</v>
      </c>
      <c r="I129" s="207"/>
    </row>
    <row r="130" spans="2:9" ht="24.75" x14ac:dyDescent="0.25">
      <c r="B130" s="193">
        <v>2114</v>
      </c>
      <c r="C130" s="255" t="s">
        <v>320</v>
      </c>
      <c r="D130" s="426">
        <f t="shared" si="4"/>
        <v>0</v>
      </c>
      <c r="E130" s="209">
        <v>0</v>
      </c>
      <c r="F130" s="369">
        <v>0</v>
      </c>
      <c r="G130" s="209">
        <v>0</v>
      </c>
      <c r="H130" s="209">
        <v>0</v>
      </c>
      <c r="I130" s="207"/>
    </row>
    <row r="131" spans="2:9" ht="24.75" x14ac:dyDescent="0.25">
      <c r="B131" s="193">
        <v>2115</v>
      </c>
      <c r="C131" s="255" t="s">
        <v>321</v>
      </c>
      <c r="D131" s="426">
        <f t="shared" si="4"/>
        <v>0</v>
      </c>
      <c r="E131" s="209">
        <v>0</v>
      </c>
      <c r="F131" s="369">
        <v>0</v>
      </c>
      <c r="G131" s="370">
        <v>0</v>
      </c>
      <c r="H131" s="370">
        <v>0</v>
      </c>
      <c r="I131" s="207"/>
    </row>
    <row r="132" spans="2:9" ht="24" x14ac:dyDescent="0.25">
      <c r="B132" s="193">
        <v>2116</v>
      </c>
      <c r="C132" s="256" t="s">
        <v>322</v>
      </c>
      <c r="D132" s="426">
        <f t="shared" si="4"/>
        <v>0</v>
      </c>
      <c r="E132" s="209">
        <v>0</v>
      </c>
      <c r="F132" s="369">
        <v>0</v>
      </c>
      <c r="G132" s="370">
        <v>0</v>
      </c>
      <c r="H132" s="370">
        <v>0</v>
      </c>
      <c r="I132" s="207"/>
    </row>
    <row r="133" spans="2:9" ht="24" x14ac:dyDescent="0.25">
      <c r="B133" s="193">
        <v>2117</v>
      </c>
      <c r="C133" s="194" t="s">
        <v>323</v>
      </c>
      <c r="D133" s="426">
        <f t="shared" si="4"/>
        <v>7793212.4000000004</v>
      </c>
      <c r="E133" s="375">
        <v>2744185.91</v>
      </c>
      <c r="F133" s="375">
        <v>0</v>
      </c>
      <c r="G133" s="375">
        <v>-21277.91</v>
      </c>
      <c r="H133" s="375">
        <v>5070304.4000000004</v>
      </c>
      <c r="I133" s="207"/>
    </row>
    <row r="134" spans="2:9" ht="24.75" x14ac:dyDescent="0.25">
      <c r="B134" s="257">
        <v>2118</v>
      </c>
      <c r="C134" s="217" t="s">
        <v>324</v>
      </c>
      <c r="D134" s="426">
        <f t="shared" si="4"/>
        <v>0</v>
      </c>
      <c r="E134" s="427">
        <v>0</v>
      </c>
      <c r="F134" s="427">
        <v>0</v>
      </c>
      <c r="G134" s="427">
        <v>0</v>
      </c>
      <c r="H134" s="427">
        <v>0</v>
      </c>
      <c r="I134" s="258"/>
    </row>
    <row r="135" spans="2:9" x14ac:dyDescent="0.25">
      <c r="B135" s="193">
        <v>2119</v>
      </c>
      <c r="C135" s="215" t="s">
        <v>325</v>
      </c>
      <c r="D135" s="426">
        <f t="shared" si="4"/>
        <v>192332.37</v>
      </c>
      <c r="E135" s="370">
        <v>67427</v>
      </c>
      <c r="F135" s="427">
        <v>8685.15</v>
      </c>
      <c r="G135" s="427">
        <v>16627.150000000001</v>
      </c>
      <c r="H135" s="427">
        <v>99593.07</v>
      </c>
      <c r="I135" s="258"/>
    </row>
    <row r="136" spans="2:9" x14ac:dyDescent="0.25">
      <c r="B136" s="193">
        <v>2120</v>
      </c>
      <c r="C136" s="215" t="s">
        <v>326</v>
      </c>
      <c r="D136" s="370">
        <v>0</v>
      </c>
      <c r="E136" s="370">
        <v>0</v>
      </c>
      <c r="F136" s="370">
        <f t="shared" ref="F136:H136" si="5">SUM(F137:F140)</f>
        <v>0</v>
      </c>
      <c r="G136" s="370">
        <f t="shared" si="5"/>
        <v>0</v>
      </c>
      <c r="H136" s="370">
        <f t="shared" si="5"/>
        <v>0</v>
      </c>
      <c r="I136" s="259"/>
    </row>
    <row r="137" spans="2:9" x14ac:dyDescent="0.25">
      <c r="B137" s="193">
        <v>2121</v>
      </c>
      <c r="C137" s="215" t="s">
        <v>327</v>
      </c>
      <c r="D137" s="426">
        <f>E137+F137+G137+H137</f>
        <v>0</v>
      </c>
      <c r="E137" s="370">
        <v>0</v>
      </c>
      <c r="F137" s="427">
        <v>0</v>
      </c>
      <c r="G137" s="427">
        <v>0</v>
      </c>
      <c r="H137" s="427">
        <v>0</v>
      </c>
      <c r="I137" s="258"/>
    </row>
    <row r="138" spans="2:9" ht="24.75" x14ac:dyDescent="0.25">
      <c r="B138" s="257">
        <v>2122</v>
      </c>
      <c r="C138" s="217" t="s">
        <v>328</v>
      </c>
      <c r="D138" s="426">
        <f>E138+F138+G138+H138</f>
        <v>0</v>
      </c>
      <c r="E138" s="370">
        <v>0</v>
      </c>
      <c r="F138" s="427">
        <v>0</v>
      </c>
      <c r="G138" s="427">
        <v>0</v>
      </c>
      <c r="H138" s="427">
        <v>0</v>
      </c>
      <c r="I138" s="258"/>
    </row>
    <row r="139" spans="2:9" x14ac:dyDescent="0.25">
      <c r="B139" s="257">
        <v>2129</v>
      </c>
      <c r="C139" s="217" t="s">
        <v>329</v>
      </c>
      <c r="D139" s="426">
        <f>E139+F139+G139+H139</f>
        <v>0</v>
      </c>
      <c r="E139" s="370">
        <v>0</v>
      </c>
      <c r="F139" s="427">
        <v>0</v>
      </c>
      <c r="G139" s="427">
        <v>0</v>
      </c>
      <c r="H139" s="427">
        <v>0</v>
      </c>
      <c r="I139" s="258"/>
    </row>
    <row r="140" spans="2:9" x14ac:dyDescent="0.25">
      <c r="B140" s="260"/>
      <c r="C140" s="183"/>
      <c r="D140" s="428"/>
      <c r="E140" s="428"/>
      <c r="F140" s="429"/>
      <c r="G140" s="429"/>
      <c r="H140" s="429"/>
      <c r="I140" s="261"/>
    </row>
    <row r="141" spans="2:9" x14ac:dyDescent="0.25">
      <c r="B141" s="94"/>
      <c r="C141" s="36"/>
      <c r="D141" s="57"/>
      <c r="E141" s="36"/>
      <c r="F141" s="14"/>
      <c r="G141" s="14"/>
      <c r="H141" s="14"/>
      <c r="I141" s="14"/>
    </row>
    <row r="142" spans="2:9" x14ac:dyDescent="0.25">
      <c r="B142" s="90" t="s">
        <v>330</v>
      </c>
      <c r="C142" s="90"/>
      <c r="D142" s="91"/>
      <c r="E142" s="92"/>
      <c r="F142" s="92"/>
      <c r="G142" s="93"/>
      <c r="H142" s="93"/>
    </row>
    <row r="143" spans="2:9" x14ac:dyDescent="0.25">
      <c r="B143" s="148" t="s">
        <v>5</v>
      </c>
      <c r="C143" s="148" t="s">
        <v>6</v>
      </c>
      <c r="D143" s="150" t="s">
        <v>8</v>
      </c>
      <c r="E143" s="337" t="s">
        <v>30</v>
      </c>
      <c r="F143" s="150" t="s">
        <v>16</v>
      </c>
      <c r="G143" s="153" t="s">
        <v>31</v>
      </c>
      <c r="H143" s="153"/>
    </row>
    <row r="144" spans="2:9" x14ac:dyDescent="0.25">
      <c r="B144" s="157"/>
      <c r="C144" s="157"/>
      <c r="D144" s="162"/>
      <c r="E144" s="338"/>
      <c r="F144" s="162"/>
      <c r="G144" s="88" t="s">
        <v>32</v>
      </c>
      <c r="H144" s="88" t="s">
        <v>33</v>
      </c>
    </row>
    <row r="145" spans="2:8" ht="24.75" x14ac:dyDescent="0.25">
      <c r="B145" s="355">
        <v>2160</v>
      </c>
      <c r="C145" s="262" t="s">
        <v>124</v>
      </c>
      <c r="D145" s="263">
        <v>0</v>
      </c>
      <c r="E145" s="264"/>
      <c r="F145" s="265"/>
      <c r="G145" s="266"/>
      <c r="H145" s="266"/>
    </row>
    <row r="146" spans="2:8" x14ac:dyDescent="0.25">
      <c r="B146" s="193">
        <v>2161</v>
      </c>
      <c r="C146" s="267" t="s">
        <v>125</v>
      </c>
      <c r="D146" s="268">
        <v>0</v>
      </c>
      <c r="E146" s="269"/>
      <c r="F146" s="270"/>
      <c r="G146" s="271"/>
      <c r="H146" s="271"/>
    </row>
    <row r="147" spans="2:8" x14ac:dyDescent="0.25">
      <c r="B147" s="193">
        <v>2162</v>
      </c>
      <c r="C147" s="267" t="s">
        <v>126</v>
      </c>
      <c r="D147" s="268">
        <v>0</v>
      </c>
      <c r="E147" s="269"/>
      <c r="F147" s="270"/>
      <c r="G147" s="271"/>
      <c r="H147" s="271"/>
    </row>
    <row r="148" spans="2:8" x14ac:dyDescent="0.25">
      <c r="B148" s="193">
        <v>2163</v>
      </c>
      <c r="C148" s="267" t="s">
        <v>127</v>
      </c>
      <c r="D148" s="268">
        <v>0</v>
      </c>
      <c r="E148" s="269"/>
      <c r="F148" s="270"/>
      <c r="G148" s="271"/>
      <c r="H148" s="271"/>
    </row>
    <row r="149" spans="2:8" x14ac:dyDescent="0.25">
      <c r="B149" s="193">
        <v>2164</v>
      </c>
      <c r="C149" s="267" t="s">
        <v>128</v>
      </c>
      <c r="D149" s="268">
        <v>0</v>
      </c>
      <c r="E149" s="269"/>
      <c r="F149" s="270"/>
      <c r="G149" s="271"/>
      <c r="H149" s="271"/>
    </row>
    <row r="150" spans="2:8" x14ac:dyDescent="0.25">
      <c r="B150" s="193">
        <v>2165</v>
      </c>
      <c r="C150" s="267" t="s">
        <v>129</v>
      </c>
      <c r="D150" s="268">
        <v>0</v>
      </c>
      <c r="E150" s="269"/>
      <c r="F150" s="270"/>
      <c r="G150" s="271"/>
      <c r="H150" s="271"/>
    </row>
    <row r="151" spans="2:8" x14ac:dyDescent="0.25">
      <c r="B151" s="260">
        <v>2166</v>
      </c>
      <c r="C151" s="272" t="s">
        <v>130</v>
      </c>
      <c r="D151" s="273">
        <v>0</v>
      </c>
      <c r="E151" s="274"/>
      <c r="F151" s="275"/>
      <c r="G151" s="197"/>
      <c r="H151" s="197"/>
    </row>
    <row r="152" spans="2:8" x14ac:dyDescent="0.25">
      <c r="B152" s="95"/>
      <c r="C152" s="96"/>
      <c r="D152" s="97"/>
      <c r="E152" s="89"/>
      <c r="F152" s="20"/>
      <c r="G152" s="19"/>
      <c r="H152" s="19"/>
    </row>
    <row r="153" spans="2:8" x14ac:dyDescent="0.25">
      <c r="B153" s="164" t="s">
        <v>331</v>
      </c>
      <c r="C153" s="164"/>
      <c r="D153" s="164"/>
      <c r="E153" s="90"/>
      <c r="F153" s="90"/>
      <c r="G153" s="90"/>
    </row>
    <row r="154" spans="2:8" x14ac:dyDescent="0.25">
      <c r="B154" s="154" t="s">
        <v>5</v>
      </c>
      <c r="C154" s="8" t="s">
        <v>6</v>
      </c>
      <c r="D154" s="153" t="s">
        <v>7</v>
      </c>
      <c r="E154" s="153" t="s">
        <v>8</v>
      </c>
      <c r="F154" s="153" t="s">
        <v>30</v>
      </c>
      <c r="G154" s="153" t="s">
        <v>16</v>
      </c>
    </row>
    <row r="155" spans="2:8" x14ac:dyDescent="0.25">
      <c r="B155" s="188">
        <v>2159</v>
      </c>
      <c r="C155" s="203" t="s">
        <v>131</v>
      </c>
      <c r="D155" s="204"/>
      <c r="E155" s="204">
        <v>0</v>
      </c>
      <c r="F155" s="204" t="s">
        <v>360</v>
      </c>
      <c r="G155" s="204"/>
    </row>
    <row r="156" spans="2:8" x14ac:dyDescent="0.25">
      <c r="B156" s="193">
        <v>2191</v>
      </c>
      <c r="C156" s="176" t="s">
        <v>132</v>
      </c>
      <c r="D156" s="206"/>
      <c r="E156" s="206">
        <v>54171.64</v>
      </c>
      <c r="F156" s="206" t="s">
        <v>360</v>
      </c>
      <c r="G156" s="206"/>
    </row>
    <row r="157" spans="2:8" x14ac:dyDescent="0.25">
      <c r="B157" s="193">
        <v>2211</v>
      </c>
      <c r="C157" s="176" t="s">
        <v>352</v>
      </c>
      <c r="D157" s="206"/>
      <c r="E157" s="206">
        <v>0</v>
      </c>
      <c r="F157" s="206" t="s">
        <v>360</v>
      </c>
      <c r="G157" s="206"/>
    </row>
    <row r="158" spans="2:8" x14ac:dyDescent="0.25">
      <c r="B158" s="193">
        <v>2240</v>
      </c>
      <c r="C158" s="176" t="s">
        <v>133</v>
      </c>
      <c r="D158" s="206"/>
      <c r="E158" s="206">
        <v>0</v>
      </c>
      <c r="F158" s="206" t="s">
        <v>360</v>
      </c>
      <c r="G158" s="206"/>
    </row>
    <row r="159" spans="2:8" x14ac:dyDescent="0.25">
      <c r="B159" s="193">
        <v>2241</v>
      </c>
      <c r="C159" s="176" t="s">
        <v>134</v>
      </c>
      <c r="D159" s="206"/>
      <c r="E159" s="206">
        <v>0</v>
      </c>
      <c r="F159" s="206" t="s">
        <v>360</v>
      </c>
      <c r="G159" s="206"/>
    </row>
    <row r="160" spans="2:8" ht="24" x14ac:dyDescent="0.25">
      <c r="B160" s="193">
        <v>2242</v>
      </c>
      <c r="C160" s="176" t="s">
        <v>135</v>
      </c>
      <c r="D160" s="206"/>
      <c r="E160" s="206">
        <v>0</v>
      </c>
      <c r="F160" s="206" t="s">
        <v>360</v>
      </c>
      <c r="G160" s="206"/>
    </row>
    <row r="161" spans="2:8" x14ac:dyDescent="0.25">
      <c r="B161" s="260">
        <v>2249</v>
      </c>
      <c r="C161" s="277" t="s">
        <v>136</v>
      </c>
      <c r="D161" s="222"/>
      <c r="E161" s="222">
        <v>0</v>
      </c>
      <c r="F161" s="222" t="s">
        <v>360</v>
      </c>
      <c r="G161" s="222"/>
    </row>
    <row r="169" spans="2:8" x14ac:dyDescent="0.25">
      <c r="B169" s="6" t="s">
        <v>97</v>
      </c>
      <c r="C169" s="6"/>
      <c r="D169" s="6"/>
      <c r="E169" s="6"/>
      <c r="F169" s="6"/>
      <c r="G169" s="7"/>
      <c r="H169" s="7"/>
    </row>
    <row r="170" spans="2:8" x14ac:dyDescent="0.25">
      <c r="B170" s="140" t="s">
        <v>346</v>
      </c>
      <c r="C170" s="140"/>
      <c r="D170" s="140"/>
      <c r="E170" s="140"/>
      <c r="F170" s="140"/>
      <c r="G170" s="140"/>
      <c r="H170" s="140"/>
    </row>
    <row r="171" spans="2:8" x14ac:dyDescent="0.25">
      <c r="B171" s="140" t="s">
        <v>347</v>
      </c>
      <c r="C171" s="140"/>
      <c r="D171" s="140"/>
      <c r="E171" s="140"/>
      <c r="F171" s="140"/>
      <c r="G171" s="140"/>
      <c r="H171" s="140"/>
    </row>
    <row r="172" spans="2:8" x14ac:dyDescent="0.25">
      <c r="B172" s="407" t="s">
        <v>366</v>
      </c>
      <c r="C172" s="140"/>
      <c r="D172" s="140"/>
      <c r="E172" s="140"/>
      <c r="F172" s="140"/>
      <c r="G172" s="140"/>
      <c r="H172" s="140"/>
    </row>
    <row r="174" spans="2:8" x14ac:dyDescent="0.25">
      <c r="B174" s="143" t="s">
        <v>333</v>
      </c>
      <c r="C174" s="143"/>
      <c r="D174" s="51"/>
      <c r="E174" s="51"/>
      <c r="F174" s="51"/>
    </row>
    <row r="175" spans="2:8" x14ac:dyDescent="0.25">
      <c r="B175" s="98" t="s">
        <v>5</v>
      </c>
      <c r="C175" s="99" t="s">
        <v>6</v>
      </c>
      <c r="D175" s="100" t="s">
        <v>8</v>
      </c>
      <c r="E175" s="100" t="s">
        <v>30</v>
      </c>
      <c r="F175" s="100" t="s">
        <v>16</v>
      </c>
    </row>
    <row r="176" spans="2:8" x14ac:dyDescent="0.25">
      <c r="B176" s="223">
        <v>4100</v>
      </c>
      <c r="C176" s="278" t="s">
        <v>153</v>
      </c>
      <c r="D176" s="279">
        <f>D177+D187+D193+D195+D200+D205+D215+D220</f>
        <v>53223021.040000007</v>
      </c>
      <c r="E176" s="280" t="s">
        <v>108</v>
      </c>
      <c r="F176" s="280"/>
    </row>
    <row r="177" spans="2:7" x14ac:dyDescent="0.25">
      <c r="B177" s="281">
        <v>4110</v>
      </c>
      <c r="C177" s="282" t="s">
        <v>154</v>
      </c>
      <c r="D177" s="283">
        <f>SUM(D178:D186)</f>
        <v>21792315.440000001</v>
      </c>
      <c r="E177" s="284" t="s">
        <v>108</v>
      </c>
      <c r="F177" s="285"/>
    </row>
    <row r="178" spans="2:7" x14ac:dyDescent="0.25">
      <c r="B178" s="286">
        <v>4111</v>
      </c>
      <c r="C178" s="287" t="s">
        <v>155</v>
      </c>
      <c r="D178" s="288">
        <v>804</v>
      </c>
      <c r="E178" s="284" t="s">
        <v>108</v>
      </c>
      <c r="F178" s="285"/>
    </row>
    <row r="179" spans="2:7" x14ac:dyDescent="0.25">
      <c r="B179" s="286">
        <v>4112</v>
      </c>
      <c r="C179" s="287" t="s">
        <v>156</v>
      </c>
      <c r="D179" s="288">
        <v>12261903.93</v>
      </c>
      <c r="E179" s="284" t="s">
        <v>108</v>
      </c>
      <c r="F179" s="285"/>
    </row>
    <row r="180" spans="2:7" ht="24.75" customHeight="1" x14ac:dyDescent="0.25">
      <c r="B180" s="357">
        <v>4113</v>
      </c>
      <c r="C180" s="356" t="s">
        <v>353</v>
      </c>
      <c r="D180" s="288">
        <v>2197049.02</v>
      </c>
      <c r="E180" s="284" t="s">
        <v>108</v>
      </c>
      <c r="F180" s="285"/>
    </row>
    <row r="181" spans="2:7" x14ac:dyDescent="0.25">
      <c r="B181" s="286">
        <v>4114</v>
      </c>
      <c r="C181" s="289" t="s">
        <v>157</v>
      </c>
      <c r="D181" s="288">
        <v>0</v>
      </c>
      <c r="E181" s="284" t="s">
        <v>108</v>
      </c>
      <c r="F181" s="285"/>
    </row>
    <row r="182" spans="2:7" x14ac:dyDescent="0.25">
      <c r="B182" s="286">
        <v>4115</v>
      </c>
      <c r="C182" s="287" t="s">
        <v>158</v>
      </c>
      <c r="D182" s="288">
        <v>0</v>
      </c>
      <c r="E182" s="284" t="s">
        <v>108</v>
      </c>
      <c r="F182" s="285"/>
    </row>
    <row r="183" spans="2:7" x14ac:dyDescent="0.25">
      <c r="B183" s="286">
        <v>4116</v>
      </c>
      <c r="C183" s="287" t="s">
        <v>159</v>
      </c>
      <c r="D183" s="288">
        <v>0</v>
      </c>
      <c r="E183" s="284" t="s">
        <v>108</v>
      </c>
      <c r="F183" s="285"/>
    </row>
    <row r="184" spans="2:7" x14ac:dyDescent="0.25">
      <c r="B184" s="286">
        <v>4117</v>
      </c>
      <c r="C184" s="287" t="s">
        <v>160</v>
      </c>
      <c r="D184" s="288">
        <v>626840.66</v>
      </c>
      <c r="E184" s="284" t="s">
        <v>108</v>
      </c>
      <c r="F184" s="285"/>
      <c r="G184" s="284"/>
    </row>
    <row r="185" spans="2:7" ht="38.25" customHeight="1" x14ac:dyDescent="0.25">
      <c r="B185" s="357">
        <v>4118</v>
      </c>
      <c r="C185" s="358" t="s">
        <v>354</v>
      </c>
      <c r="D185" s="359">
        <v>1918793.51</v>
      </c>
      <c r="E185" s="284" t="s">
        <v>108</v>
      </c>
      <c r="F185" s="285"/>
    </row>
    <row r="186" spans="2:7" x14ac:dyDescent="0.25">
      <c r="B186" s="286">
        <v>4119</v>
      </c>
      <c r="C186" s="289" t="s">
        <v>59</v>
      </c>
      <c r="D186" s="288">
        <v>4786924.32</v>
      </c>
      <c r="E186" s="284" t="s">
        <v>108</v>
      </c>
      <c r="F186" s="285"/>
    </row>
    <row r="187" spans="2:7" x14ac:dyDescent="0.25">
      <c r="B187" s="281">
        <v>4120</v>
      </c>
      <c r="C187" s="290" t="s">
        <v>161</v>
      </c>
      <c r="D187" s="291">
        <f>SUM(D188:D192)</f>
        <v>0</v>
      </c>
      <c r="E187" s="284" t="s">
        <v>108</v>
      </c>
      <c r="F187" s="285"/>
    </row>
    <row r="188" spans="2:7" x14ac:dyDescent="0.25">
      <c r="B188" s="286">
        <v>4121</v>
      </c>
      <c r="C188" s="289" t="s">
        <v>162</v>
      </c>
      <c r="D188" s="288">
        <v>0</v>
      </c>
      <c r="E188" s="284" t="s">
        <v>108</v>
      </c>
      <c r="F188" s="285"/>
    </row>
    <row r="189" spans="2:7" x14ac:dyDescent="0.25">
      <c r="B189" s="286">
        <v>4122</v>
      </c>
      <c r="C189" s="289" t="s">
        <v>163</v>
      </c>
      <c r="D189" s="288">
        <v>0</v>
      </c>
      <c r="E189" s="284" t="s">
        <v>108</v>
      </c>
      <c r="F189" s="285"/>
    </row>
    <row r="190" spans="2:7" x14ac:dyDescent="0.25">
      <c r="B190" s="286">
        <v>4123</v>
      </c>
      <c r="C190" s="289" t="s">
        <v>164</v>
      </c>
      <c r="D190" s="288">
        <v>0</v>
      </c>
      <c r="E190" s="284" t="s">
        <v>108</v>
      </c>
      <c r="F190" s="285"/>
    </row>
    <row r="191" spans="2:7" x14ac:dyDescent="0.25">
      <c r="B191" s="286">
        <v>4124</v>
      </c>
      <c r="C191" s="289" t="s">
        <v>165</v>
      </c>
      <c r="D191" s="288">
        <v>0</v>
      </c>
      <c r="E191" s="284" t="s">
        <v>108</v>
      </c>
      <c r="F191" s="285"/>
    </row>
    <row r="192" spans="2:7" x14ac:dyDescent="0.25">
      <c r="B192" s="286">
        <v>4129</v>
      </c>
      <c r="C192" s="289" t="s">
        <v>166</v>
      </c>
      <c r="D192" s="288">
        <v>0</v>
      </c>
      <c r="E192" s="284" t="s">
        <v>108</v>
      </c>
      <c r="F192" s="285"/>
    </row>
    <row r="193" spans="2:6" x14ac:dyDescent="0.25">
      <c r="B193" s="281">
        <v>4130</v>
      </c>
      <c r="C193" s="290" t="s">
        <v>167</v>
      </c>
      <c r="D193" s="291">
        <f>SUM(D194)</f>
        <v>0</v>
      </c>
      <c r="E193" s="284" t="s">
        <v>108</v>
      </c>
      <c r="F193" s="285"/>
    </row>
    <row r="194" spans="2:6" x14ac:dyDescent="0.25">
      <c r="B194" s="286">
        <v>4131</v>
      </c>
      <c r="C194" s="289" t="s">
        <v>168</v>
      </c>
      <c r="D194" s="288">
        <v>0</v>
      </c>
      <c r="E194" s="284" t="s">
        <v>108</v>
      </c>
      <c r="F194" s="285"/>
    </row>
    <row r="195" spans="2:6" x14ac:dyDescent="0.25">
      <c r="B195" s="281">
        <v>4140</v>
      </c>
      <c r="C195" s="290" t="s">
        <v>60</v>
      </c>
      <c r="D195" s="291">
        <f>SUM(D196:D199)</f>
        <v>21602686.82</v>
      </c>
      <c r="E195" s="284" t="s">
        <v>108</v>
      </c>
      <c r="F195" s="285"/>
    </row>
    <row r="196" spans="2:6" ht="24.75" customHeight="1" x14ac:dyDescent="0.25">
      <c r="B196" s="357">
        <v>4141</v>
      </c>
      <c r="C196" s="292" t="s">
        <v>355</v>
      </c>
      <c r="D196" s="359">
        <v>723094.77</v>
      </c>
      <c r="E196" s="284" t="s">
        <v>108</v>
      </c>
      <c r="F196" s="285"/>
    </row>
    <row r="197" spans="2:6" x14ac:dyDescent="0.25">
      <c r="B197" s="286">
        <v>4143</v>
      </c>
      <c r="C197" s="289" t="s">
        <v>169</v>
      </c>
      <c r="D197" s="288">
        <v>6735924.5800000001</v>
      </c>
      <c r="E197" s="284" t="s">
        <v>108</v>
      </c>
      <c r="F197" s="285"/>
    </row>
    <row r="198" spans="2:6" x14ac:dyDescent="0.25">
      <c r="B198" s="286">
        <v>4144</v>
      </c>
      <c r="C198" s="289" t="s">
        <v>170</v>
      </c>
      <c r="D198" s="288">
        <v>0</v>
      </c>
      <c r="E198" s="284" t="s">
        <v>108</v>
      </c>
      <c r="F198" s="285"/>
    </row>
    <row r="199" spans="2:6" x14ac:dyDescent="0.25">
      <c r="B199" s="286">
        <v>4149</v>
      </c>
      <c r="C199" s="289" t="s">
        <v>171</v>
      </c>
      <c r="D199" s="288">
        <v>14143667.470000001</v>
      </c>
      <c r="E199" s="284" t="s">
        <v>108</v>
      </c>
      <c r="F199" s="285"/>
    </row>
    <row r="200" spans="2:6" x14ac:dyDescent="0.25">
      <c r="B200" s="281">
        <v>4150</v>
      </c>
      <c r="C200" s="290" t="s">
        <v>356</v>
      </c>
      <c r="D200" s="291">
        <f>SUM(D201:D204)</f>
        <v>3439863.74</v>
      </c>
      <c r="E200" s="284" t="s">
        <v>108</v>
      </c>
      <c r="F200" s="285"/>
    </row>
    <row r="201" spans="2:6" x14ac:dyDescent="0.25">
      <c r="B201" s="286">
        <v>4151</v>
      </c>
      <c r="C201" s="289" t="s">
        <v>356</v>
      </c>
      <c r="D201" s="288">
        <v>3439863.74</v>
      </c>
      <c r="E201" s="284" t="s">
        <v>108</v>
      </c>
      <c r="F201" s="285"/>
    </row>
    <row r="202" spans="2:6" ht="23.25" x14ac:dyDescent="0.25">
      <c r="B202" s="286">
        <v>4152</v>
      </c>
      <c r="C202" s="292" t="s">
        <v>172</v>
      </c>
      <c r="D202" s="288">
        <v>0</v>
      </c>
      <c r="E202" s="284" t="s">
        <v>108</v>
      </c>
      <c r="F202" s="285"/>
    </row>
    <row r="203" spans="2:6" x14ac:dyDescent="0.25">
      <c r="B203" s="286">
        <v>4153</v>
      </c>
      <c r="C203" s="289" t="s">
        <v>173</v>
      </c>
      <c r="D203" s="288">
        <v>0</v>
      </c>
      <c r="E203" s="284" t="s">
        <v>108</v>
      </c>
      <c r="F203" s="285"/>
    </row>
    <row r="204" spans="2:6" x14ac:dyDescent="0.25">
      <c r="B204" s="286">
        <v>4159</v>
      </c>
      <c r="C204" s="289" t="s">
        <v>174</v>
      </c>
      <c r="D204" s="288">
        <v>0</v>
      </c>
      <c r="E204" s="284" t="s">
        <v>108</v>
      </c>
      <c r="F204" s="285"/>
    </row>
    <row r="205" spans="2:6" x14ac:dyDescent="0.25">
      <c r="B205" s="281">
        <v>4160</v>
      </c>
      <c r="C205" s="290" t="s">
        <v>357</v>
      </c>
      <c r="D205" s="291">
        <f>SUM(D206:D214)</f>
        <v>6388155.0399999991</v>
      </c>
      <c r="E205" s="284" t="s">
        <v>108</v>
      </c>
      <c r="F205" s="285"/>
    </row>
    <row r="206" spans="2:6" x14ac:dyDescent="0.25">
      <c r="B206" s="286">
        <v>4161</v>
      </c>
      <c r="C206" s="293" t="s">
        <v>64</v>
      </c>
      <c r="D206" s="288">
        <v>0</v>
      </c>
      <c r="E206" s="284" t="s">
        <v>108</v>
      </c>
      <c r="F206" s="285"/>
    </row>
    <row r="207" spans="2:6" x14ac:dyDescent="0.25">
      <c r="B207" s="286">
        <v>4162</v>
      </c>
      <c r="C207" s="289" t="s">
        <v>175</v>
      </c>
      <c r="D207" s="288">
        <v>89491.14</v>
      </c>
      <c r="E207" s="284" t="s">
        <v>108</v>
      </c>
      <c r="F207" s="285"/>
    </row>
    <row r="208" spans="2:6" x14ac:dyDescent="0.25">
      <c r="B208" s="286">
        <v>4163</v>
      </c>
      <c r="C208" s="289" t="s">
        <v>176</v>
      </c>
      <c r="D208" s="288">
        <v>0</v>
      </c>
      <c r="E208" s="284" t="s">
        <v>108</v>
      </c>
      <c r="F208" s="285"/>
    </row>
    <row r="209" spans="2:6" x14ac:dyDescent="0.25">
      <c r="B209" s="286">
        <v>4164</v>
      </c>
      <c r="C209" s="289" t="s">
        <v>177</v>
      </c>
      <c r="D209" s="288">
        <v>5832663.7599999998</v>
      </c>
      <c r="E209" s="284" t="s">
        <v>108</v>
      </c>
      <c r="F209" s="285"/>
    </row>
    <row r="210" spans="2:6" x14ac:dyDescent="0.25">
      <c r="B210" s="286">
        <v>4165</v>
      </c>
      <c r="C210" s="289" t="s">
        <v>178</v>
      </c>
      <c r="D210" s="288">
        <v>0</v>
      </c>
      <c r="E210" s="284" t="s">
        <v>108</v>
      </c>
      <c r="F210" s="285"/>
    </row>
    <row r="211" spans="2:6" ht="23.25" x14ac:dyDescent="0.25">
      <c r="B211" s="286">
        <v>4166</v>
      </c>
      <c r="C211" s="292" t="s">
        <v>179</v>
      </c>
      <c r="D211" s="288">
        <v>0</v>
      </c>
      <c r="E211" s="284" t="s">
        <v>108</v>
      </c>
      <c r="F211" s="285"/>
    </row>
    <row r="212" spans="2:6" x14ac:dyDescent="0.25">
      <c r="B212" s="286">
        <v>4167</v>
      </c>
      <c r="C212" s="289" t="s">
        <v>180</v>
      </c>
      <c r="D212" s="288">
        <v>0</v>
      </c>
      <c r="E212" s="284" t="s">
        <v>108</v>
      </c>
      <c r="F212" s="285"/>
    </row>
    <row r="213" spans="2:6" x14ac:dyDescent="0.25">
      <c r="B213" s="286">
        <v>4168</v>
      </c>
      <c r="C213" s="289" t="s">
        <v>181</v>
      </c>
      <c r="D213" s="288">
        <v>0</v>
      </c>
      <c r="E213" s="284" t="s">
        <v>108</v>
      </c>
      <c r="F213" s="285"/>
    </row>
    <row r="214" spans="2:6" x14ac:dyDescent="0.25">
      <c r="B214" s="286">
        <v>4169</v>
      </c>
      <c r="C214" s="289" t="s">
        <v>182</v>
      </c>
      <c r="D214" s="288">
        <v>466000.14</v>
      </c>
      <c r="E214" s="284" t="s">
        <v>108</v>
      </c>
      <c r="F214" s="285"/>
    </row>
    <row r="215" spans="2:6" x14ac:dyDescent="0.25">
      <c r="B215" s="281">
        <v>4170</v>
      </c>
      <c r="C215" s="290" t="s">
        <v>183</v>
      </c>
      <c r="D215" s="291">
        <f>SUM(D216:D219)</f>
        <v>0</v>
      </c>
      <c r="E215" s="284"/>
      <c r="F215" s="285"/>
    </row>
    <row r="216" spans="2:6" x14ac:dyDescent="0.25">
      <c r="B216" s="286">
        <v>4171</v>
      </c>
      <c r="C216" s="289" t="s">
        <v>184</v>
      </c>
      <c r="D216" s="288">
        <v>0</v>
      </c>
      <c r="E216" s="284"/>
      <c r="F216" s="285"/>
    </row>
    <row r="217" spans="2:6" ht="23.25" x14ac:dyDescent="0.25">
      <c r="B217" s="286">
        <v>4172</v>
      </c>
      <c r="C217" s="292" t="s">
        <v>185</v>
      </c>
      <c r="D217" s="288">
        <v>0</v>
      </c>
      <c r="E217" s="284"/>
      <c r="F217" s="285"/>
    </row>
    <row r="218" spans="2:6" ht="23.25" x14ac:dyDescent="0.25">
      <c r="B218" s="286">
        <v>4173</v>
      </c>
      <c r="C218" s="292" t="s">
        <v>186</v>
      </c>
      <c r="D218" s="288">
        <v>0</v>
      </c>
      <c r="E218" s="284"/>
      <c r="F218" s="285"/>
    </row>
    <row r="219" spans="2:6" ht="23.25" x14ac:dyDescent="0.25">
      <c r="B219" s="286">
        <v>4174</v>
      </c>
      <c r="C219" s="292" t="s">
        <v>187</v>
      </c>
      <c r="D219" s="288">
        <v>0</v>
      </c>
      <c r="E219" s="284"/>
      <c r="F219" s="285"/>
    </row>
    <row r="220" spans="2:6" ht="23.25" x14ac:dyDescent="0.25">
      <c r="B220" s="281">
        <v>4190</v>
      </c>
      <c r="C220" s="294" t="s">
        <v>188</v>
      </c>
      <c r="D220" s="291">
        <f>SUM(D221:D222)</f>
        <v>0</v>
      </c>
      <c r="E220" s="284"/>
      <c r="F220" s="285"/>
    </row>
    <row r="221" spans="2:6" ht="23.25" x14ac:dyDescent="0.25">
      <c r="B221" s="286">
        <v>4191</v>
      </c>
      <c r="C221" s="292" t="s">
        <v>189</v>
      </c>
      <c r="D221" s="288">
        <v>0</v>
      </c>
      <c r="E221" s="284"/>
      <c r="F221" s="285"/>
    </row>
    <row r="222" spans="2:6" ht="34.5" x14ac:dyDescent="0.25">
      <c r="B222" s="286">
        <v>4192</v>
      </c>
      <c r="C222" s="292" t="s">
        <v>190</v>
      </c>
      <c r="D222" s="288">
        <v>0</v>
      </c>
      <c r="E222" s="284"/>
      <c r="F222" s="285"/>
    </row>
    <row r="223" spans="2:6" ht="45" x14ac:dyDescent="0.25">
      <c r="B223" s="295">
        <v>4200</v>
      </c>
      <c r="C223" s="296" t="s">
        <v>358</v>
      </c>
      <c r="D223" s="360">
        <f>D224+D229</f>
        <v>141049667.41999999</v>
      </c>
      <c r="E223" s="284"/>
      <c r="F223" s="284"/>
    </row>
    <row r="224" spans="2:6" x14ac:dyDescent="0.25">
      <c r="B224" s="295">
        <v>4210</v>
      </c>
      <c r="C224" s="297" t="s">
        <v>191</v>
      </c>
      <c r="D224" s="291">
        <f>SUM(D225:D228)</f>
        <v>141047371.09999999</v>
      </c>
      <c r="E224" s="284" t="s">
        <v>109</v>
      </c>
      <c r="F224" s="284"/>
    </row>
    <row r="225" spans="2:6" x14ac:dyDescent="0.25">
      <c r="B225" s="225">
        <v>4211</v>
      </c>
      <c r="C225" s="298" t="s">
        <v>61</v>
      </c>
      <c r="D225" s="299">
        <v>59370493.100000001</v>
      </c>
      <c r="E225" s="284" t="s">
        <v>109</v>
      </c>
      <c r="F225" s="284" t="s">
        <v>111</v>
      </c>
    </row>
    <row r="226" spans="2:6" x14ac:dyDescent="0.25">
      <c r="B226" s="225">
        <v>4212</v>
      </c>
      <c r="C226" s="298" t="s">
        <v>62</v>
      </c>
      <c r="D226" s="299">
        <v>77171696.569999993</v>
      </c>
      <c r="E226" s="284" t="s">
        <v>109</v>
      </c>
      <c r="F226" s="284" t="s">
        <v>111</v>
      </c>
    </row>
    <row r="227" spans="2:6" x14ac:dyDescent="0.25">
      <c r="B227" s="225">
        <v>4213</v>
      </c>
      <c r="C227" s="298" t="s">
        <v>63</v>
      </c>
      <c r="D227" s="299">
        <v>3836561.09</v>
      </c>
      <c r="E227" s="284" t="s">
        <v>110</v>
      </c>
      <c r="F227" s="284" t="s">
        <v>111</v>
      </c>
    </row>
    <row r="228" spans="2:6" x14ac:dyDescent="0.25">
      <c r="B228" s="225">
        <v>4214</v>
      </c>
      <c r="C228" s="300" t="s">
        <v>64</v>
      </c>
      <c r="D228" s="301">
        <v>668620.34</v>
      </c>
      <c r="E228" s="284" t="s">
        <v>109</v>
      </c>
      <c r="F228" s="284" t="s">
        <v>111</v>
      </c>
    </row>
    <row r="229" spans="2:6" ht="27.75" customHeight="1" x14ac:dyDescent="0.25">
      <c r="B229" s="295">
        <v>4220</v>
      </c>
      <c r="C229" s="361" t="s">
        <v>359</v>
      </c>
      <c r="D229" s="360">
        <f>SUM(D230:D235)</f>
        <v>2296.3200000000002</v>
      </c>
      <c r="E229" s="284" t="s">
        <v>110</v>
      </c>
      <c r="F229" s="284"/>
    </row>
    <row r="230" spans="2:6" x14ac:dyDescent="0.25">
      <c r="B230" s="225">
        <v>4221</v>
      </c>
      <c r="C230" s="298" t="s">
        <v>193</v>
      </c>
      <c r="D230" s="288">
        <v>0</v>
      </c>
      <c r="E230" s="284" t="s">
        <v>110</v>
      </c>
      <c r="F230" s="284" t="s">
        <v>111</v>
      </c>
    </row>
    <row r="231" spans="2:6" x14ac:dyDescent="0.25">
      <c r="B231" s="225">
        <v>4222</v>
      </c>
      <c r="C231" s="298" t="s">
        <v>194</v>
      </c>
      <c r="D231" s="288">
        <v>0</v>
      </c>
      <c r="E231" s="284"/>
      <c r="F231" s="284"/>
    </row>
    <row r="232" spans="2:6" x14ac:dyDescent="0.25">
      <c r="B232" s="225">
        <v>4223</v>
      </c>
      <c r="C232" s="298" t="s">
        <v>195</v>
      </c>
      <c r="D232" s="288">
        <v>2296.3200000000002</v>
      </c>
      <c r="E232" s="284" t="s">
        <v>110</v>
      </c>
      <c r="F232" s="284" t="s">
        <v>111</v>
      </c>
    </row>
    <row r="233" spans="2:6" x14ac:dyDescent="0.25">
      <c r="B233" s="225">
        <v>4224</v>
      </c>
      <c r="C233" s="298" t="s">
        <v>196</v>
      </c>
      <c r="D233" s="301">
        <v>0</v>
      </c>
      <c r="E233" s="284"/>
      <c r="F233" s="284"/>
    </row>
    <row r="234" spans="2:6" x14ac:dyDescent="0.25">
      <c r="B234" s="225">
        <v>4225</v>
      </c>
      <c r="C234" s="298" t="s">
        <v>197</v>
      </c>
      <c r="D234" s="301">
        <v>0</v>
      </c>
      <c r="E234" s="284"/>
      <c r="F234" s="284"/>
    </row>
    <row r="235" spans="2:6" x14ac:dyDescent="0.25">
      <c r="B235" s="302">
        <v>4226</v>
      </c>
      <c r="C235" s="303" t="s">
        <v>194</v>
      </c>
      <c r="D235" s="304">
        <v>0</v>
      </c>
      <c r="E235" s="305"/>
      <c r="F235" s="305"/>
    </row>
    <row r="237" spans="2:6" x14ac:dyDescent="0.25">
      <c r="B237" s="163" t="s">
        <v>334</v>
      </c>
      <c r="C237" s="163"/>
      <c r="D237" s="163"/>
      <c r="E237" s="163"/>
      <c r="F237" s="163"/>
    </row>
    <row r="238" spans="2:6" x14ac:dyDescent="0.25">
      <c r="B238" s="98" t="s">
        <v>5</v>
      </c>
      <c r="C238" s="99" t="s">
        <v>6</v>
      </c>
      <c r="D238" s="100" t="s">
        <v>8</v>
      </c>
      <c r="E238" s="100" t="s">
        <v>30</v>
      </c>
      <c r="F238" s="100" t="s">
        <v>16</v>
      </c>
    </row>
    <row r="239" spans="2:6" x14ac:dyDescent="0.25">
      <c r="B239" s="67">
        <v>4300</v>
      </c>
      <c r="C239" s="111" t="s">
        <v>246</v>
      </c>
      <c r="D239" s="112">
        <v>0</v>
      </c>
      <c r="E239" s="101"/>
      <c r="F239" s="102"/>
    </row>
    <row r="240" spans="2:6" x14ac:dyDescent="0.25">
      <c r="B240" s="104">
        <v>4310</v>
      </c>
      <c r="C240" s="106" t="s">
        <v>247</v>
      </c>
      <c r="D240" s="113">
        <v>0</v>
      </c>
      <c r="E240" s="103"/>
      <c r="F240" s="105"/>
    </row>
    <row r="241" spans="2:6" x14ac:dyDescent="0.25">
      <c r="B241" s="70">
        <v>4311</v>
      </c>
      <c r="C241" s="107" t="s">
        <v>248</v>
      </c>
      <c r="D241" s="114">
        <v>0</v>
      </c>
      <c r="E241" s="103"/>
      <c r="F241" s="105"/>
    </row>
    <row r="242" spans="2:6" x14ac:dyDescent="0.25">
      <c r="B242" s="70">
        <v>4319</v>
      </c>
      <c r="C242" s="107" t="s">
        <v>249</v>
      </c>
      <c r="D242" s="114">
        <v>0</v>
      </c>
      <c r="E242" s="103"/>
      <c r="F242" s="105"/>
    </row>
    <row r="243" spans="2:6" x14ac:dyDescent="0.25">
      <c r="B243" s="104">
        <v>4320</v>
      </c>
      <c r="C243" s="115" t="s">
        <v>250</v>
      </c>
      <c r="D243" s="113">
        <v>0</v>
      </c>
      <c r="E243" s="103"/>
      <c r="F243" s="105"/>
    </row>
    <row r="244" spans="2:6" ht="22.5" x14ac:dyDescent="0.25">
      <c r="B244" s="70">
        <v>4321</v>
      </c>
      <c r="C244" s="116" t="s">
        <v>251</v>
      </c>
      <c r="D244" s="114">
        <v>0</v>
      </c>
      <c r="E244" s="103"/>
      <c r="F244" s="105"/>
    </row>
    <row r="245" spans="2:6" ht="22.5" x14ac:dyDescent="0.25">
      <c r="B245" s="70">
        <v>4322</v>
      </c>
      <c r="C245" s="117" t="s">
        <v>252</v>
      </c>
      <c r="D245" s="114">
        <v>0</v>
      </c>
      <c r="E245" s="103"/>
      <c r="F245" s="105"/>
    </row>
    <row r="246" spans="2:6" ht="22.5" x14ac:dyDescent="0.25">
      <c r="B246" s="70">
        <v>4323</v>
      </c>
      <c r="C246" s="118" t="s">
        <v>253</v>
      </c>
      <c r="D246" s="114">
        <v>0</v>
      </c>
      <c r="E246" s="103"/>
      <c r="F246" s="105"/>
    </row>
    <row r="247" spans="2:6" ht="22.5" x14ac:dyDescent="0.25">
      <c r="B247" s="70">
        <v>4324</v>
      </c>
      <c r="C247" s="118" t="s">
        <v>254</v>
      </c>
      <c r="D247" s="114">
        <v>0</v>
      </c>
      <c r="E247" s="103"/>
      <c r="F247" s="105"/>
    </row>
    <row r="248" spans="2:6" ht="22.5" x14ac:dyDescent="0.25">
      <c r="B248" s="70">
        <v>4325</v>
      </c>
      <c r="C248" s="118" t="s">
        <v>255</v>
      </c>
      <c r="D248" s="114">
        <v>0</v>
      </c>
      <c r="E248" s="103"/>
      <c r="F248" s="105"/>
    </row>
    <row r="249" spans="2:6" ht="22.5" x14ac:dyDescent="0.25">
      <c r="B249" s="104">
        <v>4330</v>
      </c>
      <c r="C249" s="119" t="s">
        <v>256</v>
      </c>
      <c r="D249" s="113">
        <v>0</v>
      </c>
      <c r="E249" s="103"/>
      <c r="F249" s="105"/>
    </row>
    <row r="250" spans="2:6" ht="22.5" x14ac:dyDescent="0.25">
      <c r="B250" s="70">
        <v>4331</v>
      </c>
      <c r="C250" s="118" t="s">
        <v>256</v>
      </c>
      <c r="D250" s="114">
        <v>0</v>
      </c>
      <c r="E250" s="103"/>
      <c r="F250" s="105"/>
    </row>
    <row r="251" spans="2:6" x14ac:dyDescent="0.25">
      <c r="B251" s="104">
        <v>4340</v>
      </c>
      <c r="C251" s="115" t="s">
        <v>257</v>
      </c>
      <c r="D251" s="113">
        <v>0</v>
      </c>
      <c r="E251" s="103"/>
      <c r="F251" s="105"/>
    </row>
    <row r="252" spans="2:6" x14ac:dyDescent="0.25">
      <c r="B252" s="70">
        <v>4341</v>
      </c>
      <c r="C252" s="107" t="s">
        <v>258</v>
      </c>
      <c r="D252" s="114">
        <v>0</v>
      </c>
      <c r="E252" s="103"/>
      <c r="F252" s="105"/>
    </row>
    <row r="253" spans="2:6" x14ac:dyDescent="0.25">
      <c r="B253" s="104">
        <v>4390</v>
      </c>
      <c r="C253" s="115" t="s">
        <v>259</v>
      </c>
      <c r="D253" s="113">
        <v>0</v>
      </c>
      <c r="E253" s="103"/>
      <c r="F253" s="105"/>
    </row>
    <row r="254" spans="2:6" x14ac:dyDescent="0.25">
      <c r="B254" s="70">
        <v>4391</v>
      </c>
      <c r="C254" s="107" t="s">
        <v>260</v>
      </c>
      <c r="D254" s="114">
        <v>0</v>
      </c>
      <c r="E254" s="103"/>
      <c r="F254" s="105"/>
    </row>
    <row r="255" spans="2:6" x14ac:dyDescent="0.25">
      <c r="B255" s="70">
        <v>4392</v>
      </c>
      <c r="C255" s="107" t="s">
        <v>261</v>
      </c>
      <c r="D255" s="114">
        <v>0</v>
      </c>
      <c r="E255" s="103"/>
      <c r="F255" s="105"/>
    </row>
    <row r="256" spans="2:6" ht="22.5" x14ac:dyDescent="0.25">
      <c r="B256" s="70">
        <v>4393</v>
      </c>
      <c r="C256" s="118" t="s">
        <v>262</v>
      </c>
      <c r="D256" s="114">
        <v>0</v>
      </c>
      <c r="E256" s="103"/>
      <c r="F256" s="105"/>
    </row>
    <row r="257" spans="2:6" ht="22.5" x14ac:dyDescent="0.25">
      <c r="B257" s="70">
        <v>4394</v>
      </c>
      <c r="C257" s="118" t="s">
        <v>263</v>
      </c>
      <c r="D257" s="114">
        <v>0</v>
      </c>
      <c r="E257" s="103"/>
      <c r="F257" s="105"/>
    </row>
    <row r="258" spans="2:6" x14ac:dyDescent="0.25">
      <c r="B258" s="70">
        <v>4395</v>
      </c>
      <c r="C258" s="107" t="s">
        <v>264</v>
      </c>
      <c r="D258" s="114">
        <v>0</v>
      </c>
      <c r="E258" s="103"/>
      <c r="F258" s="105"/>
    </row>
    <row r="259" spans="2:6" x14ac:dyDescent="0.25">
      <c r="B259" s="70">
        <v>4396</v>
      </c>
      <c r="C259" s="107" t="s">
        <v>265</v>
      </c>
      <c r="D259" s="114">
        <v>0</v>
      </c>
      <c r="E259" s="103"/>
      <c r="F259" s="105"/>
    </row>
    <row r="260" spans="2:6" x14ac:dyDescent="0.25">
      <c r="B260" s="108">
        <v>4399</v>
      </c>
      <c r="C260" s="120" t="s">
        <v>259</v>
      </c>
      <c r="D260" s="121">
        <v>0</v>
      </c>
      <c r="E260" s="109"/>
      <c r="F260" s="110"/>
    </row>
    <row r="262" spans="2:6" ht="15" customHeight="1" x14ac:dyDescent="0.25">
      <c r="B262" s="142" t="s">
        <v>332</v>
      </c>
      <c r="C262" s="142"/>
      <c r="D262" s="142"/>
      <c r="E262" s="142"/>
      <c r="F262" s="142"/>
    </row>
    <row r="263" spans="2:6" x14ac:dyDescent="0.25">
      <c r="B263" s="53" t="s">
        <v>5</v>
      </c>
      <c r="C263" s="54" t="s">
        <v>6</v>
      </c>
      <c r="D263" s="55" t="s">
        <v>8</v>
      </c>
      <c r="E263" s="55" t="s">
        <v>34</v>
      </c>
      <c r="F263" s="55" t="s">
        <v>35</v>
      </c>
    </row>
    <row r="264" spans="2:6" x14ac:dyDescent="0.25">
      <c r="B264" s="165">
        <v>5000</v>
      </c>
      <c r="C264" s="166" t="s">
        <v>198</v>
      </c>
      <c r="D264" s="395">
        <f>+D265+D292+D325+D335+D350+D356</f>
        <v>92440176.150000006</v>
      </c>
      <c r="E264" s="306">
        <f>D264/$D$264</f>
        <v>1</v>
      </c>
      <c r="F264" s="167"/>
    </row>
    <row r="265" spans="2:6" x14ac:dyDescent="0.25">
      <c r="B265" s="170">
        <v>5100</v>
      </c>
      <c r="C265" s="171" t="s">
        <v>199</v>
      </c>
      <c r="D265" s="396">
        <f>+D266+D272+D282</f>
        <v>92046333</v>
      </c>
      <c r="E265" s="307">
        <f t="shared" ref="E265:E328" si="6">D265/$D$264</f>
        <v>0.9957394807495723</v>
      </c>
      <c r="F265" s="172"/>
    </row>
    <row r="266" spans="2:6" x14ac:dyDescent="0.25">
      <c r="B266" s="170">
        <v>5110</v>
      </c>
      <c r="C266" s="171" t="s">
        <v>200</v>
      </c>
      <c r="D266" s="396">
        <f>SUM(D267:D271)</f>
        <v>54725348.859999999</v>
      </c>
      <c r="E266" s="307">
        <f t="shared" si="6"/>
        <v>0.59200827107034881</v>
      </c>
      <c r="F266" s="172"/>
    </row>
    <row r="267" spans="2:6" ht="24.75" x14ac:dyDescent="0.25">
      <c r="B267" s="193">
        <v>5111</v>
      </c>
      <c r="C267" s="208" t="s">
        <v>65</v>
      </c>
      <c r="D267" s="362">
        <v>41698944.280000001</v>
      </c>
      <c r="E267" s="307">
        <f t="shared" si="6"/>
        <v>0.45109113825504105</v>
      </c>
      <c r="F267" s="206"/>
    </row>
    <row r="268" spans="2:6" x14ac:dyDescent="0.25">
      <c r="B268" s="175">
        <v>5113</v>
      </c>
      <c r="C268" s="267" t="s">
        <v>66</v>
      </c>
      <c r="D268" s="308">
        <v>8311463.4400000004</v>
      </c>
      <c r="E268" s="307">
        <f t="shared" si="6"/>
        <v>8.9911808762817902E-2</v>
      </c>
      <c r="F268" s="206"/>
    </row>
    <row r="269" spans="2:6" x14ac:dyDescent="0.25">
      <c r="B269" s="175">
        <v>5114</v>
      </c>
      <c r="C269" s="267" t="s">
        <v>67</v>
      </c>
      <c r="D269" s="308">
        <v>3232329.92</v>
      </c>
      <c r="E269" s="307">
        <f t="shared" si="6"/>
        <v>3.4966721772089565E-2</v>
      </c>
      <c r="F269" s="206"/>
    </row>
    <row r="270" spans="2:6" x14ac:dyDescent="0.25">
      <c r="B270" s="175">
        <v>5115</v>
      </c>
      <c r="C270" s="267" t="s">
        <v>68</v>
      </c>
      <c r="D270" s="308">
        <v>1482611.22</v>
      </c>
      <c r="E270" s="307">
        <f t="shared" si="6"/>
        <v>1.6038602280400348E-2</v>
      </c>
      <c r="F270" s="206"/>
    </row>
    <row r="271" spans="2:6" x14ac:dyDescent="0.25">
      <c r="B271" s="175">
        <v>5116</v>
      </c>
      <c r="C271" s="267" t="s">
        <v>69</v>
      </c>
      <c r="D271" s="308">
        <v>0</v>
      </c>
      <c r="E271" s="307">
        <f t="shared" si="6"/>
        <v>0</v>
      </c>
      <c r="F271" s="206"/>
    </row>
    <row r="272" spans="2:6" x14ac:dyDescent="0.25">
      <c r="B272" s="175">
        <v>5120</v>
      </c>
      <c r="C272" s="267" t="s">
        <v>201</v>
      </c>
      <c r="D272" s="394">
        <f>SUM(D273:D281)</f>
        <v>12020475.359999999</v>
      </c>
      <c r="E272" s="307">
        <f t="shared" si="6"/>
        <v>0.13003518449050466</v>
      </c>
      <c r="F272" s="206"/>
    </row>
    <row r="273" spans="2:6" ht="24.75" x14ac:dyDescent="0.25">
      <c r="B273" s="193">
        <v>5121</v>
      </c>
      <c r="C273" s="208" t="s">
        <v>70</v>
      </c>
      <c r="D273" s="362">
        <v>4447209.38</v>
      </c>
      <c r="E273" s="307">
        <f t="shared" si="6"/>
        <v>4.8109053500543328E-2</v>
      </c>
      <c r="F273" s="206"/>
    </row>
    <row r="274" spans="2:6" x14ac:dyDescent="0.25">
      <c r="B274" s="175">
        <v>5122</v>
      </c>
      <c r="C274" s="267" t="s">
        <v>71</v>
      </c>
      <c r="D274" s="308">
        <v>108441.99</v>
      </c>
      <c r="E274" s="307">
        <f t="shared" si="6"/>
        <v>1.1731045365386834E-3</v>
      </c>
      <c r="F274" s="206"/>
    </row>
    <row r="275" spans="2:6" ht="24.75" x14ac:dyDescent="0.25">
      <c r="B275" s="175">
        <v>5123</v>
      </c>
      <c r="C275" s="208" t="s">
        <v>202</v>
      </c>
      <c r="D275" s="308">
        <v>0</v>
      </c>
      <c r="E275" s="307">
        <f t="shared" si="6"/>
        <v>0</v>
      </c>
      <c r="F275" s="206"/>
    </row>
    <row r="276" spans="2:6" ht="24.75" x14ac:dyDescent="0.25">
      <c r="B276" s="175">
        <v>5124</v>
      </c>
      <c r="C276" s="208" t="s">
        <v>72</v>
      </c>
      <c r="D276" s="308">
        <v>1076229.1399999999</v>
      </c>
      <c r="E276" s="307">
        <f t="shared" si="6"/>
        <v>1.1642439303162231E-2</v>
      </c>
      <c r="F276" s="206"/>
    </row>
    <row r="277" spans="2:6" ht="24.75" x14ac:dyDescent="0.25">
      <c r="B277" s="175">
        <v>5125</v>
      </c>
      <c r="C277" s="208" t="s">
        <v>73</v>
      </c>
      <c r="D277" s="308">
        <v>784736.04</v>
      </c>
      <c r="E277" s="307">
        <f t="shared" si="6"/>
        <v>8.4891231570852002E-3</v>
      </c>
      <c r="F277" s="206"/>
    </row>
    <row r="278" spans="2:6" x14ac:dyDescent="0.25">
      <c r="B278" s="175">
        <v>5126</v>
      </c>
      <c r="C278" s="208" t="s">
        <v>74</v>
      </c>
      <c r="D278" s="308">
        <v>4378149.08</v>
      </c>
      <c r="E278" s="307">
        <f t="shared" si="6"/>
        <v>4.7361972492303603E-2</v>
      </c>
      <c r="F278" s="206"/>
    </row>
    <row r="279" spans="2:6" ht="24.75" x14ac:dyDescent="0.25">
      <c r="B279" s="175">
        <v>5127</v>
      </c>
      <c r="C279" s="208" t="s">
        <v>75</v>
      </c>
      <c r="D279" s="308">
        <v>363853.17</v>
      </c>
      <c r="E279" s="307">
        <f t="shared" si="6"/>
        <v>3.9360934298695617E-3</v>
      </c>
      <c r="F279" s="206"/>
    </row>
    <row r="280" spans="2:6" x14ac:dyDescent="0.25">
      <c r="B280" s="175">
        <v>5128</v>
      </c>
      <c r="C280" s="208" t="s">
        <v>76</v>
      </c>
      <c r="D280" s="308">
        <v>0</v>
      </c>
      <c r="E280" s="307">
        <f t="shared" si="6"/>
        <v>0</v>
      </c>
      <c r="F280" s="206"/>
    </row>
    <row r="281" spans="2:6" x14ac:dyDescent="0.25">
      <c r="B281" s="175">
        <v>5129</v>
      </c>
      <c r="C281" s="208" t="s">
        <v>77</v>
      </c>
      <c r="D281" s="308">
        <v>861856.56</v>
      </c>
      <c r="E281" s="307">
        <f t="shared" si="6"/>
        <v>9.3233980710020533E-3</v>
      </c>
      <c r="F281" s="206"/>
    </row>
    <row r="282" spans="2:6" x14ac:dyDescent="0.25">
      <c r="B282" s="175">
        <v>5130</v>
      </c>
      <c r="C282" s="208" t="s">
        <v>203</v>
      </c>
      <c r="D282" s="394">
        <f>SUM(D283:D291)</f>
        <v>25300508.779999997</v>
      </c>
      <c r="E282" s="307">
        <f t="shared" si="6"/>
        <v>0.27369602518871872</v>
      </c>
      <c r="F282" s="206"/>
    </row>
    <row r="283" spans="2:6" x14ac:dyDescent="0.25">
      <c r="B283" s="175">
        <v>5131</v>
      </c>
      <c r="C283" s="208" t="s">
        <v>78</v>
      </c>
      <c r="D283" s="308">
        <v>3990467.71</v>
      </c>
      <c r="E283" s="307">
        <f t="shared" si="6"/>
        <v>4.316811018971646E-2</v>
      </c>
      <c r="F283" s="206"/>
    </row>
    <row r="284" spans="2:6" x14ac:dyDescent="0.25">
      <c r="B284" s="175">
        <v>5132</v>
      </c>
      <c r="C284" s="208" t="s">
        <v>79</v>
      </c>
      <c r="D284" s="308">
        <v>2852732.76</v>
      </c>
      <c r="E284" s="307">
        <f t="shared" si="6"/>
        <v>3.0860312894373465E-2</v>
      </c>
      <c r="F284" s="206"/>
    </row>
    <row r="285" spans="2:6" ht="24.75" x14ac:dyDescent="0.25">
      <c r="B285" s="193">
        <v>5133</v>
      </c>
      <c r="C285" s="208" t="s">
        <v>80</v>
      </c>
      <c r="D285" s="362">
        <v>706810.29</v>
      </c>
      <c r="E285" s="307">
        <f t="shared" si="6"/>
        <v>7.6461374203039096E-3</v>
      </c>
      <c r="F285" s="206"/>
    </row>
    <row r="286" spans="2:6" x14ac:dyDescent="0.25">
      <c r="B286" s="175">
        <v>5134</v>
      </c>
      <c r="C286" s="208" t="s">
        <v>81</v>
      </c>
      <c r="D286" s="308">
        <v>288917.78999999998</v>
      </c>
      <c r="E286" s="307">
        <f t="shared" si="6"/>
        <v>3.1254569391038528E-3</v>
      </c>
      <c r="F286" s="206"/>
    </row>
    <row r="287" spans="2:6" ht="24.75" x14ac:dyDescent="0.25">
      <c r="B287" s="193">
        <v>5135</v>
      </c>
      <c r="C287" s="208" t="s">
        <v>82</v>
      </c>
      <c r="D287" s="362">
        <v>4449243.96</v>
      </c>
      <c r="E287" s="307">
        <f t="shared" si="6"/>
        <v>4.8131063194647536E-2</v>
      </c>
      <c r="F287" s="206"/>
    </row>
    <row r="288" spans="2:6" x14ac:dyDescent="0.25">
      <c r="B288" s="175">
        <v>5136</v>
      </c>
      <c r="C288" s="208" t="s">
        <v>83</v>
      </c>
      <c r="D288" s="308">
        <v>1104131.3999999999</v>
      </c>
      <c r="E288" s="307">
        <f t="shared" si="6"/>
        <v>1.1944280571343327E-2</v>
      </c>
      <c r="F288" s="206"/>
    </row>
    <row r="289" spans="2:6" x14ac:dyDescent="0.25">
      <c r="B289" s="175">
        <v>5137</v>
      </c>
      <c r="C289" s="208" t="s">
        <v>84</v>
      </c>
      <c r="D289" s="308">
        <v>54676.62</v>
      </c>
      <c r="E289" s="307">
        <f t="shared" si="6"/>
        <v>5.9148113165944022E-4</v>
      </c>
      <c r="F289" s="206"/>
    </row>
    <row r="290" spans="2:6" x14ac:dyDescent="0.25">
      <c r="B290" s="175">
        <v>5138</v>
      </c>
      <c r="C290" s="208" t="s">
        <v>85</v>
      </c>
      <c r="D290" s="308">
        <v>6087001.21</v>
      </c>
      <c r="E290" s="307">
        <f t="shared" si="6"/>
        <v>6.5848005310188931E-2</v>
      </c>
      <c r="F290" s="206"/>
    </row>
    <row r="291" spans="2:6" x14ac:dyDescent="0.25">
      <c r="B291" s="175">
        <v>5139</v>
      </c>
      <c r="C291" s="208" t="s">
        <v>86</v>
      </c>
      <c r="D291" s="308">
        <v>5766527.04</v>
      </c>
      <c r="E291" s="307">
        <f t="shared" si="6"/>
        <v>6.2381177537381829E-2</v>
      </c>
      <c r="F291" s="206"/>
    </row>
    <row r="292" spans="2:6" ht="24.75" x14ac:dyDescent="0.25">
      <c r="B292" s="175">
        <v>5200</v>
      </c>
      <c r="C292" s="208" t="s">
        <v>192</v>
      </c>
      <c r="D292" s="394">
        <f>D293+D296+D299+D302+D307+D311+D314+D316+D322</f>
        <v>393843.15</v>
      </c>
      <c r="E292" s="307">
        <f t="shared" si="6"/>
        <v>4.2605192504276725E-3</v>
      </c>
      <c r="F292" s="206"/>
    </row>
    <row r="293" spans="2:6" ht="24.75" x14ac:dyDescent="0.25">
      <c r="B293" s="175">
        <v>5210</v>
      </c>
      <c r="C293" s="208" t="s">
        <v>204</v>
      </c>
      <c r="D293" s="394">
        <f>SUM(D294:D295)</f>
        <v>0</v>
      </c>
      <c r="E293" s="307">
        <f t="shared" si="6"/>
        <v>0</v>
      </c>
      <c r="F293" s="206"/>
    </row>
    <row r="294" spans="2:6" x14ac:dyDescent="0.25">
      <c r="B294" s="175">
        <v>5211</v>
      </c>
      <c r="C294" s="208" t="s">
        <v>205</v>
      </c>
      <c r="D294" s="308">
        <v>0</v>
      </c>
      <c r="E294" s="307">
        <f t="shared" si="6"/>
        <v>0</v>
      </c>
      <c r="F294" s="206"/>
    </row>
    <row r="295" spans="2:6" x14ac:dyDescent="0.25">
      <c r="B295" s="175">
        <v>5212</v>
      </c>
      <c r="C295" s="208" t="s">
        <v>87</v>
      </c>
      <c r="D295" s="308">
        <v>0</v>
      </c>
      <c r="E295" s="307">
        <f t="shared" si="6"/>
        <v>0</v>
      </c>
      <c r="F295" s="206"/>
    </row>
    <row r="296" spans="2:6" x14ac:dyDescent="0.25">
      <c r="B296" s="175">
        <v>5220</v>
      </c>
      <c r="C296" s="208" t="s">
        <v>206</v>
      </c>
      <c r="D296" s="394">
        <f>SUM(D297:D298)</f>
        <v>0</v>
      </c>
      <c r="E296" s="307">
        <f t="shared" si="6"/>
        <v>0</v>
      </c>
      <c r="F296" s="206"/>
    </row>
    <row r="297" spans="2:6" x14ac:dyDescent="0.25">
      <c r="B297" s="175">
        <v>5221</v>
      </c>
      <c r="C297" s="208" t="s">
        <v>207</v>
      </c>
      <c r="D297" s="308">
        <v>0</v>
      </c>
      <c r="E297" s="307">
        <f t="shared" si="6"/>
        <v>0</v>
      </c>
      <c r="F297" s="206"/>
    </row>
    <row r="298" spans="2:6" ht="24.75" x14ac:dyDescent="0.25">
      <c r="B298" s="193">
        <v>5222</v>
      </c>
      <c r="C298" s="208" t="s">
        <v>88</v>
      </c>
      <c r="D298" s="362">
        <v>0</v>
      </c>
      <c r="E298" s="307">
        <f t="shared" si="6"/>
        <v>0</v>
      </c>
      <c r="F298" s="206"/>
    </row>
    <row r="299" spans="2:6" x14ac:dyDescent="0.25">
      <c r="B299" s="175">
        <v>5230</v>
      </c>
      <c r="C299" s="208" t="s">
        <v>195</v>
      </c>
      <c r="D299" s="308">
        <f>SUM(D300:D301)</f>
        <v>0</v>
      </c>
      <c r="E299" s="307">
        <f t="shared" si="6"/>
        <v>0</v>
      </c>
      <c r="F299" s="206"/>
    </row>
    <row r="300" spans="2:6" x14ac:dyDescent="0.25">
      <c r="B300" s="175">
        <v>5231</v>
      </c>
      <c r="C300" s="208" t="s">
        <v>89</v>
      </c>
      <c r="D300" s="308">
        <v>0</v>
      </c>
      <c r="E300" s="307">
        <f t="shared" si="6"/>
        <v>0</v>
      </c>
      <c r="F300" s="206"/>
    </row>
    <row r="301" spans="2:6" x14ac:dyDescent="0.25">
      <c r="B301" s="175">
        <v>5232</v>
      </c>
      <c r="C301" s="208" t="s">
        <v>208</v>
      </c>
      <c r="D301" s="308">
        <v>0</v>
      </c>
      <c r="E301" s="307">
        <f t="shared" si="6"/>
        <v>0</v>
      </c>
      <c r="F301" s="206"/>
    </row>
    <row r="302" spans="2:6" x14ac:dyDescent="0.25">
      <c r="B302" s="175">
        <v>5240</v>
      </c>
      <c r="C302" s="208" t="s">
        <v>196</v>
      </c>
      <c r="D302" s="394">
        <f>SUM(D303:D306)</f>
        <v>393843.15</v>
      </c>
      <c r="E302" s="307">
        <f t="shared" si="6"/>
        <v>4.2605192504276725E-3</v>
      </c>
      <c r="F302" s="206"/>
    </row>
    <row r="303" spans="2:6" x14ac:dyDescent="0.25">
      <c r="B303" s="175">
        <v>5241</v>
      </c>
      <c r="C303" s="208" t="s">
        <v>90</v>
      </c>
      <c r="D303" s="308">
        <v>217054.57</v>
      </c>
      <c r="E303" s="307">
        <f t="shared" si="6"/>
        <v>2.348054482801848E-3</v>
      </c>
      <c r="F303" s="206"/>
    </row>
    <row r="304" spans="2:6" x14ac:dyDescent="0.25">
      <c r="B304" s="175">
        <v>5242</v>
      </c>
      <c r="C304" s="208" t="s">
        <v>209</v>
      </c>
      <c r="D304" s="308">
        <v>0</v>
      </c>
      <c r="E304" s="307">
        <f t="shared" si="6"/>
        <v>0</v>
      </c>
      <c r="F304" s="206"/>
    </row>
    <row r="305" spans="2:6" x14ac:dyDescent="0.25">
      <c r="B305" s="175">
        <v>5243</v>
      </c>
      <c r="C305" s="208" t="s">
        <v>91</v>
      </c>
      <c r="D305" s="308">
        <v>176788.58</v>
      </c>
      <c r="E305" s="307">
        <f t="shared" si="6"/>
        <v>1.9124647676258238E-3</v>
      </c>
      <c r="F305" s="206"/>
    </row>
    <row r="306" spans="2:6" ht="24.75" x14ac:dyDescent="0.25">
      <c r="B306" s="175">
        <v>5244</v>
      </c>
      <c r="C306" s="208" t="s">
        <v>210</v>
      </c>
      <c r="D306" s="308">
        <v>0</v>
      </c>
      <c r="E306" s="307">
        <f t="shared" si="6"/>
        <v>0</v>
      </c>
      <c r="F306" s="206"/>
    </row>
    <row r="307" spans="2:6" x14ac:dyDescent="0.25">
      <c r="B307" s="175">
        <v>5250</v>
      </c>
      <c r="C307" s="208" t="s">
        <v>197</v>
      </c>
      <c r="D307" s="308">
        <f>SUM(D308:D310)</f>
        <v>0</v>
      </c>
      <c r="E307" s="307">
        <f t="shared" si="6"/>
        <v>0</v>
      </c>
      <c r="F307" s="206"/>
    </row>
    <row r="308" spans="2:6" x14ac:dyDescent="0.25">
      <c r="B308" s="175">
        <v>5251</v>
      </c>
      <c r="C308" s="208" t="s">
        <v>197</v>
      </c>
      <c r="D308" s="308">
        <v>0</v>
      </c>
      <c r="E308" s="307">
        <f t="shared" si="6"/>
        <v>0</v>
      </c>
      <c r="F308" s="206"/>
    </row>
    <row r="309" spans="2:6" x14ac:dyDescent="0.25">
      <c r="B309" s="175">
        <v>5252</v>
      </c>
      <c r="C309" s="208" t="s">
        <v>211</v>
      </c>
      <c r="D309" s="308">
        <v>0</v>
      </c>
      <c r="E309" s="307">
        <f t="shared" si="6"/>
        <v>0</v>
      </c>
      <c r="F309" s="206"/>
    </row>
    <row r="310" spans="2:6" x14ac:dyDescent="0.25">
      <c r="B310" s="175">
        <v>5259</v>
      </c>
      <c r="C310" s="208" t="s">
        <v>212</v>
      </c>
      <c r="D310" s="308">
        <v>0</v>
      </c>
      <c r="E310" s="307">
        <f t="shared" si="6"/>
        <v>0</v>
      </c>
      <c r="F310" s="206"/>
    </row>
    <row r="311" spans="2:6" ht="24.75" x14ac:dyDescent="0.25">
      <c r="B311" s="175">
        <v>5260</v>
      </c>
      <c r="C311" s="208" t="s">
        <v>213</v>
      </c>
      <c r="D311" s="308">
        <f>SUM(D312:D313)</f>
        <v>0</v>
      </c>
      <c r="E311" s="307">
        <f t="shared" si="6"/>
        <v>0</v>
      </c>
      <c r="F311" s="206"/>
    </row>
    <row r="312" spans="2:6" ht="24.75" x14ac:dyDescent="0.25">
      <c r="B312" s="175">
        <v>5261</v>
      </c>
      <c r="C312" s="208" t="s">
        <v>214</v>
      </c>
      <c r="D312" s="308">
        <v>0</v>
      </c>
      <c r="E312" s="307">
        <f t="shared" si="6"/>
        <v>0</v>
      </c>
      <c r="F312" s="206"/>
    </row>
    <row r="313" spans="2:6" ht="24.75" x14ac:dyDescent="0.25">
      <c r="B313" s="175">
        <v>5262</v>
      </c>
      <c r="C313" s="208" t="s">
        <v>215</v>
      </c>
      <c r="D313" s="308">
        <v>0</v>
      </c>
      <c r="E313" s="307">
        <f t="shared" si="6"/>
        <v>0</v>
      </c>
      <c r="F313" s="206"/>
    </row>
    <row r="314" spans="2:6" x14ac:dyDescent="0.25">
      <c r="B314" s="175">
        <v>5270</v>
      </c>
      <c r="C314" s="208" t="s">
        <v>216</v>
      </c>
      <c r="D314" s="308">
        <f>SUM(D315)</f>
        <v>0</v>
      </c>
      <c r="E314" s="307">
        <f t="shared" si="6"/>
        <v>0</v>
      </c>
      <c r="F314" s="206"/>
    </row>
    <row r="315" spans="2:6" x14ac:dyDescent="0.25">
      <c r="B315" s="175">
        <v>5271</v>
      </c>
      <c r="C315" s="208" t="s">
        <v>217</v>
      </c>
      <c r="D315" s="308">
        <v>0</v>
      </c>
      <c r="E315" s="307">
        <f t="shared" si="6"/>
        <v>0</v>
      </c>
      <c r="F315" s="206"/>
    </row>
    <row r="316" spans="2:6" x14ac:dyDescent="0.25">
      <c r="B316" s="175">
        <v>5280</v>
      </c>
      <c r="C316" s="208" t="s">
        <v>218</v>
      </c>
      <c r="D316" s="308">
        <f>SUM(D317:D321)</f>
        <v>0</v>
      </c>
      <c r="E316" s="307">
        <f t="shared" si="6"/>
        <v>0</v>
      </c>
      <c r="F316" s="206"/>
    </row>
    <row r="317" spans="2:6" x14ac:dyDescent="0.25">
      <c r="B317" s="175">
        <v>5281</v>
      </c>
      <c r="C317" s="208" t="s">
        <v>219</v>
      </c>
      <c r="D317" s="308">
        <v>0</v>
      </c>
      <c r="E317" s="307">
        <f t="shared" si="6"/>
        <v>0</v>
      </c>
      <c r="F317" s="206"/>
    </row>
    <row r="318" spans="2:6" x14ac:dyDescent="0.25">
      <c r="B318" s="175">
        <v>5282</v>
      </c>
      <c r="C318" s="208" t="s">
        <v>220</v>
      </c>
      <c r="D318" s="308">
        <v>0</v>
      </c>
      <c r="E318" s="307">
        <f t="shared" si="6"/>
        <v>0</v>
      </c>
      <c r="F318" s="206"/>
    </row>
    <row r="319" spans="2:6" ht="24.75" x14ac:dyDescent="0.25">
      <c r="B319" s="175">
        <v>5283</v>
      </c>
      <c r="C319" s="208" t="s">
        <v>221</v>
      </c>
      <c r="D319" s="308">
        <v>0</v>
      </c>
      <c r="E319" s="307">
        <f t="shared" si="6"/>
        <v>0</v>
      </c>
      <c r="F319" s="206"/>
    </row>
    <row r="320" spans="2:6" ht="24.75" x14ac:dyDescent="0.25">
      <c r="B320" s="175">
        <v>5284</v>
      </c>
      <c r="C320" s="208" t="s">
        <v>222</v>
      </c>
      <c r="D320" s="308">
        <v>0</v>
      </c>
      <c r="E320" s="307">
        <f t="shared" si="6"/>
        <v>0</v>
      </c>
      <c r="F320" s="206"/>
    </row>
    <row r="321" spans="2:6" x14ac:dyDescent="0.25">
      <c r="B321" s="175">
        <v>5285</v>
      </c>
      <c r="C321" s="208" t="s">
        <v>223</v>
      </c>
      <c r="D321" s="308">
        <v>0</v>
      </c>
      <c r="E321" s="307">
        <f t="shared" si="6"/>
        <v>0</v>
      </c>
      <c r="F321" s="206"/>
    </row>
    <row r="322" spans="2:6" x14ac:dyDescent="0.25">
      <c r="B322" s="175">
        <v>5290</v>
      </c>
      <c r="C322" s="208" t="s">
        <v>224</v>
      </c>
      <c r="D322" s="308">
        <f>SUM(D323:D324)</f>
        <v>0</v>
      </c>
      <c r="E322" s="307">
        <f t="shared" si="6"/>
        <v>0</v>
      </c>
      <c r="F322" s="206"/>
    </row>
    <row r="323" spans="2:6" ht="24.75" x14ac:dyDescent="0.25">
      <c r="B323" s="175">
        <v>5291</v>
      </c>
      <c r="C323" s="208" t="s">
        <v>225</v>
      </c>
      <c r="D323" s="308">
        <v>0</v>
      </c>
      <c r="E323" s="307">
        <f t="shared" si="6"/>
        <v>0</v>
      </c>
      <c r="F323" s="206"/>
    </row>
    <row r="324" spans="2:6" x14ac:dyDescent="0.25">
      <c r="B324" s="175">
        <v>5292</v>
      </c>
      <c r="C324" s="208" t="s">
        <v>226</v>
      </c>
      <c r="D324" s="308">
        <v>0</v>
      </c>
      <c r="E324" s="307">
        <f t="shared" si="6"/>
        <v>0</v>
      </c>
      <c r="F324" s="206"/>
    </row>
    <row r="325" spans="2:6" x14ac:dyDescent="0.25">
      <c r="B325" s="175">
        <v>5300</v>
      </c>
      <c r="C325" s="208" t="s">
        <v>191</v>
      </c>
      <c r="D325" s="308">
        <f>+D326+D329+D332</f>
        <v>0</v>
      </c>
      <c r="E325" s="307">
        <f t="shared" si="6"/>
        <v>0</v>
      </c>
      <c r="F325" s="206"/>
    </row>
    <row r="326" spans="2:6" x14ac:dyDescent="0.25">
      <c r="B326" s="175">
        <v>5310</v>
      </c>
      <c r="C326" s="208" t="s">
        <v>191</v>
      </c>
      <c r="D326" s="308">
        <f>SUM(D327:D328)</f>
        <v>0</v>
      </c>
      <c r="E326" s="307">
        <f t="shared" si="6"/>
        <v>0</v>
      </c>
      <c r="F326" s="206"/>
    </row>
    <row r="327" spans="2:6" ht="24.75" x14ac:dyDescent="0.25">
      <c r="B327" s="175">
        <v>5311</v>
      </c>
      <c r="C327" s="208" t="s">
        <v>227</v>
      </c>
      <c r="D327" s="308">
        <v>0</v>
      </c>
      <c r="E327" s="307">
        <f t="shared" si="6"/>
        <v>0</v>
      </c>
      <c r="F327" s="206"/>
    </row>
    <row r="328" spans="2:6" ht="24.75" x14ac:dyDescent="0.25">
      <c r="B328" s="175">
        <v>5312</v>
      </c>
      <c r="C328" s="208" t="s">
        <v>228</v>
      </c>
      <c r="D328" s="308">
        <v>0</v>
      </c>
      <c r="E328" s="307">
        <f t="shared" si="6"/>
        <v>0</v>
      </c>
      <c r="F328" s="206"/>
    </row>
    <row r="329" spans="2:6" x14ac:dyDescent="0.25">
      <c r="B329" s="175">
        <v>5320</v>
      </c>
      <c r="C329" s="208" t="s">
        <v>62</v>
      </c>
      <c r="D329" s="308">
        <f>SUM(D330:D331)</f>
        <v>0</v>
      </c>
      <c r="E329" s="307">
        <f t="shared" ref="E329:E358" si="7">D329/$D$264</f>
        <v>0</v>
      </c>
      <c r="F329" s="206"/>
    </row>
    <row r="330" spans="2:6" ht="24.75" x14ac:dyDescent="0.25">
      <c r="B330" s="175">
        <v>5321</v>
      </c>
      <c r="C330" s="208" t="s">
        <v>229</v>
      </c>
      <c r="D330" s="308">
        <v>0</v>
      </c>
      <c r="E330" s="307">
        <f t="shared" si="7"/>
        <v>0</v>
      </c>
      <c r="F330" s="206"/>
    </row>
    <row r="331" spans="2:6" ht="24.75" x14ac:dyDescent="0.25">
      <c r="B331" s="175">
        <v>5322</v>
      </c>
      <c r="C331" s="208" t="s">
        <v>230</v>
      </c>
      <c r="D331" s="308">
        <v>0</v>
      </c>
      <c r="E331" s="307">
        <f t="shared" si="7"/>
        <v>0</v>
      </c>
      <c r="F331" s="206"/>
    </row>
    <row r="332" spans="2:6" x14ac:dyDescent="0.25">
      <c r="B332" s="175">
        <v>5330</v>
      </c>
      <c r="C332" s="208" t="s">
        <v>63</v>
      </c>
      <c r="D332" s="308">
        <f>SUM(D333:D334)</f>
        <v>0</v>
      </c>
      <c r="E332" s="307">
        <f t="shared" si="7"/>
        <v>0</v>
      </c>
      <c r="F332" s="206"/>
    </row>
    <row r="333" spans="2:6" x14ac:dyDescent="0.25">
      <c r="B333" s="175">
        <v>5331</v>
      </c>
      <c r="C333" s="208" t="s">
        <v>231</v>
      </c>
      <c r="D333" s="308">
        <v>0</v>
      </c>
      <c r="E333" s="307">
        <f t="shared" si="7"/>
        <v>0</v>
      </c>
      <c r="F333" s="206"/>
    </row>
    <row r="334" spans="2:6" x14ac:dyDescent="0.25">
      <c r="B334" s="175">
        <v>5332</v>
      </c>
      <c r="C334" s="208" t="s">
        <v>232</v>
      </c>
      <c r="D334" s="308">
        <v>0</v>
      </c>
      <c r="E334" s="307">
        <f t="shared" si="7"/>
        <v>0</v>
      </c>
      <c r="F334" s="206"/>
    </row>
    <row r="335" spans="2:6" ht="24.75" x14ac:dyDescent="0.25">
      <c r="B335" s="175">
        <v>5400</v>
      </c>
      <c r="C335" s="208" t="s">
        <v>233</v>
      </c>
      <c r="D335" s="308">
        <f>D336+D339+D342+D345+D347</f>
        <v>0</v>
      </c>
      <c r="E335" s="307">
        <f t="shared" si="7"/>
        <v>0</v>
      </c>
      <c r="F335" s="206"/>
    </row>
    <row r="336" spans="2:6" x14ac:dyDescent="0.25">
      <c r="B336" s="175">
        <v>5410</v>
      </c>
      <c r="C336" s="208" t="s">
        <v>234</v>
      </c>
      <c r="D336" s="308">
        <v>0</v>
      </c>
      <c r="E336" s="307">
        <f t="shared" si="7"/>
        <v>0</v>
      </c>
      <c r="F336" s="206"/>
    </row>
    <row r="337" spans="2:6" x14ac:dyDescent="0.25">
      <c r="B337" s="175">
        <v>5411</v>
      </c>
      <c r="C337" s="208" t="s">
        <v>92</v>
      </c>
      <c r="D337" s="308">
        <v>0</v>
      </c>
      <c r="E337" s="307">
        <f t="shared" si="7"/>
        <v>0</v>
      </c>
      <c r="F337" s="206"/>
    </row>
    <row r="338" spans="2:6" x14ac:dyDescent="0.25">
      <c r="B338" s="175">
        <v>5412</v>
      </c>
      <c r="C338" s="208" t="s">
        <v>235</v>
      </c>
      <c r="D338" s="308">
        <v>0</v>
      </c>
      <c r="E338" s="307">
        <f t="shared" si="7"/>
        <v>0</v>
      </c>
      <c r="F338" s="206"/>
    </row>
    <row r="339" spans="2:6" x14ac:dyDescent="0.25">
      <c r="B339" s="175">
        <v>5420</v>
      </c>
      <c r="C339" s="208" t="s">
        <v>236</v>
      </c>
      <c r="D339" s="308">
        <f>SUM(D341)</f>
        <v>0</v>
      </c>
      <c r="E339" s="307">
        <f t="shared" si="7"/>
        <v>0</v>
      </c>
      <c r="F339" s="206"/>
    </row>
    <row r="340" spans="2:6" x14ac:dyDescent="0.25">
      <c r="B340" s="175">
        <v>5421</v>
      </c>
      <c r="C340" s="208" t="s">
        <v>237</v>
      </c>
      <c r="D340" s="308">
        <v>0</v>
      </c>
      <c r="E340" s="307">
        <f t="shared" si="7"/>
        <v>0</v>
      </c>
      <c r="F340" s="206"/>
    </row>
    <row r="341" spans="2:6" x14ac:dyDescent="0.25">
      <c r="B341" s="175">
        <v>5422</v>
      </c>
      <c r="C341" s="208" t="s">
        <v>238</v>
      </c>
      <c r="D341" s="308">
        <v>0</v>
      </c>
      <c r="E341" s="307">
        <f t="shared" si="7"/>
        <v>0</v>
      </c>
      <c r="F341" s="206"/>
    </row>
    <row r="342" spans="2:6" x14ac:dyDescent="0.25">
      <c r="B342" s="175">
        <v>5430</v>
      </c>
      <c r="C342" s="208" t="s">
        <v>239</v>
      </c>
      <c r="D342" s="308">
        <f>SUM(D343:D344)</f>
        <v>0</v>
      </c>
      <c r="E342" s="307">
        <f t="shared" si="7"/>
        <v>0</v>
      </c>
      <c r="F342" s="206"/>
    </row>
    <row r="343" spans="2:6" x14ac:dyDescent="0.25">
      <c r="B343" s="175">
        <v>5431</v>
      </c>
      <c r="C343" s="208" t="s">
        <v>240</v>
      </c>
      <c r="D343" s="308">
        <v>0</v>
      </c>
      <c r="E343" s="307">
        <f t="shared" si="7"/>
        <v>0</v>
      </c>
      <c r="F343" s="206"/>
    </row>
    <row r="344" spans="2:6" x14ac:dyDescent="0.25">
      <c r="B344" s="175">
        <v>5432</v>
      </c>
      <c r="C344" s="208" t="s">
        <v>241</v>
      </c>
      <c r="D344" s="308">
        <v>0</v>
      </c>
      <c r="E344" s="307">
        <f t="shared" si="7"/>
        <v>0</v>
      </c>
      <c r="F344" s="206"/>
    </row>
    <row r="345" spans="2:6" x14ac:dyDescent="0.25">
      <c r="B345" s="175">
        <v>5440</v>
      </c>
      <c r="C345" s="208" t="s">
        <v>242</v>
      </c>
      <c r="D345" s="308">
        <f>SUM(D346)</f>
        <v>0</v>
      </c>
      <c r="E345" s="307">
        <f t="shared" si="7"/>
        <v>0</v>
      </c>
      <c r="F345" s="206"/>
    </row>
    <row r="346" spans="2:6" x14ac:dyDescent="0.25">
      <c r="B346" s="175">
        <v>5441</v>
      </c>
      <c r="C346" s="208" t="s">
        <v>242</v>
      </c>
      <c r="D346" s="308">
        <v>0</v>
      </c>
      <c r="E346" s="307">
        <f t="shared" si="7"/>
        <v>0</v>
      </c>
      <c r="F346" s="206"/>
    </row>
    <row r="347" spans="2:6" x14ac:dyDescent="0.25">
      <c r="B347" s="175">
        <v>5450</v>
      </c>
      <c r="C347" s="208" t="s">
        <v>243</v>
      </c>
      <c r="D347" s="308">
        <f>SUM(D348:D349)</f>
        <v>0</v>
      </c>
      <c r="E347" s="307">
        <f t="shared" si="7"/>
        <v>0</v>
      </c>
      <c r="F347" s="206"/>
    </row>
    <row r="348" spans="2:6" x14ac:dyDescent="0.25">
      <c r="B348" s="175">
        <v>5451</v>
      </c>
      <c r="C348" s="208" t="s">
        <v>244</v>
      </c>
      <c r="D348" s="308">
        <v>0</v>
      </c>
      <c r="E348" s="307">
        <f t="shared" si="7"/>
        <v>0</v>
      </c>
      <c r="F348" s="206"/>
    </row>
    <row r="349" spans="2:6" ht="24.75" x14ac:dyDescent="0.25">
      <c r="B349" s="175">
        <v>5452</v>
      </c>
      <c r="C349" s="208" t="s">
        <v>245</v>
      </c>
      <c r="D349" s="308">
        <v>0</v>
      </c>
      <c r="E349" s="307">
        <f t="shared" si="7"/>
        <v>0</v>
      </c>
      <c r="F349" s="206"/>
    </row>
    <row r="350" spans="2:6" x14ac:dyDescent="0.25">
      <c r="B350" s="175">
        <v>5500</v>
      </c>
      <c r="C350" s="208" t="s">
        <v>266</v>
      </c>
      <c r="D350" s="308">
        <f>+D351</f>
        <v>0</v>
      </c>
      <c r="E350" s="307">
        <f t="shared" si="7"/>
        <v>0</v>
      </c>
      <c r="F350" s="206"/>
    </row>
    <row r="351" spans="2:6" ht="24.75" x14ac:dyDescent="0.25">
      <c r="B351" s="175">
        <v>5510</v>
      </c>
      <c r="C351" s="208" t="s">
        <v>267</v>
      </c>
      <c r="D351" s="308">
        <f>SUM(D353:D355)</f>
        <v>0</v>
      </c>
      <c r="E351" s="307">
        <f t="shared" si="7"/>
        <v>0</v>
      </c>
      <c r="F351" s="206"/>
    </row>
    <row r="352" spans="2:6" x14ac:dyDescent="0.25">
      <c r="B352" s="175">
        <v>5513</v>
      </c>
      <c r="C352" s="208" t="s">
        <v>361</v>
      </c>
      <c r="D352" s="308">
        <v>0</v>
      </c>
      <c r="E352" s="307"/>
      <c r="F352" s="206"/>
    </row>
    <row r="353" spans="2:8" x14ac:dyDescent="0.25">
      <c r="B353" s="309">
        <v>5515</v>
      </c>
      <c r="C353" s="208" t="s">
        <v>93</v>
      </c>
      <c r="D353" s="308">
        <v>0</v>
      </c>
      <c r="E353" s="307">
        <f t="shared" si="7"/>
        <v>0</v>
      </c>
      <c r="F353" s="206"/>
    </row>
    <row r="354" spans="2:8" x14ac:dyDescent="0.25">
      <c r="B354" s="175">
        <v>5517</v>
      </c>
      <c r="C354" s="208" t="s">
        <v>94</v>
      </c>
      <c r="D354" s="308">
        <v>0</v>
      </c>
      <c r="E354" s="307">
        <f t="shared" si="7"/>
        <v>0</v>
      </c>
      <c r="F354" s="206"/>
    </row>
    <row r="355" spans="2:8" ht="24.75" x14ac:dyDescent="0.25">
      <c r="B355" s="175">
        <v>5518</v>
      </c>
      <c r="C355" s="208" t="s">
        <v>95</v>
      </c>
      <c r="D355" s="308">
        <v>0</v>
      </c>
      <c r="E355" s="307">
        <f t="shared" si="7"/>
        <v>0</v>
      </c>
      <c r="F355" s="206"/>
    </row>
    <row r="356" spans="2:8" x14ac:dyDescent="0.25">
      <c r="B356" s="175">
        <v>5600</v>
      </c>
      <c r="C356" s="208" t="s">
        <v>268</v>
      </c>
      <c r="D356" s="394">
        <f>+D357</f>
        <v>0</v>
      </c>
      <c r="E356" s="307">
        <f t="shared" si="7"/>
        <v>0</v>
      </c>
      <c r="F356" s="206"/>
    </row>
    <row r="357" spans="2:8" x14ac:dyDescent="0.25">
      <c r="B357" s="175">
        <v>5610</v>
      </c>
      <c r="C357" s="208" t="s">
        <v>269</v>
      </c>
      <c r="D357" s="394">
        <f>+D358</f>
        <v>0</v>
      </c>
      <c r="E357" s="307">
        <f t="shared" si="7"/>
        <v>0</v>
      </c>
      <c r="F357" s="206"/>
    </row>
    <row r="358" spans="2:8" x14ac:dyDescent="0.25">
      <c r="B358" s="210">
        <v>5611</v>
      </c>
      <c r="C358" s="310" t="s">
        <v>96</v>
      </c>
      <c r="D358" s="311">
        <v>0</v>
      </c>
      <c r="E358" s="312">
        <f t="shared" si="7"/>
        <v>0</v>
      </c>
      <c r="F358" s="222"/>
    </row>
    <row r="361" spans="2:8" x14ac:dyDescent="0.25">
      <c r="B361" s="6" t="s">
        <v>97</v>
      </c>
      <c r="C361" s="6"/>
      <c r="D361" s="6"/>
      <c r="E361" s="6"/>
      <c r="F361" s="6"/>
      <c r="G361" s="7"/>
      <c r="H361" s="7"/>
    </row>
    <row r="362" spans="2:8" x14ac:dyDescent="0.25">
      <c r="B362" s="140" t="s">
        <v>348</v>
      </c>
      <c r="C362" s="140"/>
      <c r="D362" s="140"/>
      <c r="E362" s="140"/>
      <c r="F362" s="140"/>
      <c r="G362" s="140"/>
      <c r="H362" s="140"/>
    </row>
    <row r="363" spans="2:8" x14ac:dyDescent="0.25">
      <c r="B363" s="140" t="s">
        <v>349</v>
      </c>
      <c r="C363" s="140"/>
      <c r="D363" s="140"/>
      <c r="E363" s="140"/>
      <c r="F363" s="140"/>
      <c r="G363" s="140"/>
      <c r="H363" s="140"/>
    </row>
    <row r="364" spans="2:8" x14ac:dyDescent="0.25">
      <c r="B364" s="407" t="s">
        <v>366</v>
      </c>
      <c r="C364" s="140"/>
    </row>
    <row r="366" spans="2:8" x14ac:dyDescent="0.25">
      <c r="B366" s="143" t="s">
        <v>335</v>
      </c>
      <c r="C366" s="143"/>
      <c r="D366" s="51"/>
      <c r="E366" s="51"/>
      <c r="F366" s="51"/>
      <c r="G366" s="52"/>
      <c r="H366" s="52"/>
    </row>
    <row r="367" spans="2:8" x14ac:dyDescent="0.25">
      <c r="B367" s="53" t="s">
        <v>5</v>
      </c>
      <c r="C367" s="54" t="s">
        <v>6</v>
      </c>
      <c r="D367" s="55" t="s">
        <v>3</v>
      </c>
      <c r="E367" s="55" t="s">
        <v>4</v>
      </c>
      <c r="F367" s="55" t="s">
        <v>36</v>
      </c>
      <c r="G367" s="55" t="s">
        <v>7</v>
      </c>
      <c r="H367" s="55" t="s">
        <v>30</v>
      </c>
    </row>
    <row r="368" spans="2:8" x14ac:dyDescent="0.25">
      <c r="B368" s="313">
        <v>3110</v>
      </c>
      <c r="C368" s="203" t="s">
        <v>62</v>
      </c>
      <c r="D368" s="402">
        <v>0</v>
      </c>
      <c r="E368" s="403">
        <v>0</v>
      </c>
      <c r="F368" s="403">
        <v>0</v>
      </c>
      <c r="G368" s="213"/>
      <c r="H368" s="213"/>
    </row>
    <row r="369" spans="2:8" x14ac:dyDescent="0.25">
      <c r="B369" s="276">
        <v>3120</v>
      </c>
      <c r="C369" s="176" t="s">
        <v>137</v>
      </c>
      <c r="D369" s="404">
        <v>25015000</v>
      </c>
      <c r="E369" s="405">
        <v>25015000</v>
      </c>
      <c r="F369" s="405">
        <v>0</v>
      </c>
      <c r="G369" s="215"/>
      <c r="H369" s="215"/>
    </row>
    <row r="370" spans="2:8" x14ac:dyDescent="0.25">
      <c r="B370" s="276">
        <v>3130</v>
      </c>
      <c r="C370" s="176" t="s">
        <v>138</v>
      </c>
      <c r="D370" s="404">
        <v>0</v>
      </c>
      <c r="E370" s="405">
        <v>0</v>
      </c>
      <c r="F370" s="405">
        <v>0</v>
      </c>
      <c r="G370" s="215"/>
      <c r="H370" s="215"/>
    </row>
    <row r="371" spans="2:8" x14ac:dyDescent="0.25">
      <c r="B371" s="183"/>
      <c r="C371" s="184" t="s">
        <v>0</v>
      </c>
      <c r="D371" s="406">
        <f>SUM(D368:D370)</f>
        <v>25015000</v>
      </c>
      <c r="E371" s="406">
        <f t="shared" ref="E371:F371" si="8">SUM(E368:E370)</f>
        <v>25015000</v>
      </c>
      <c r="F371" s="406">
        <f t="shared" si="8"/>
        <v>0</v>
      </c>
      <c r="G371" s="183"/>
      <c r="H371" s="183"/>
    </row>
    <row r="388" spans="2:8" x14ac:dyDescent="0.25">
      <c r="B388" s="144" t="s">
        <v>336</v>
      </c>
      <c r="C388" s="144"/>
      <c r="D388" s="29"/>
      <c r="E388" s="29"/>
      <c r="F388" s="29"/>
      <c r="G388" s="30"/>
      <c r="H388" s="30"/>
    </row>
    <row r="389" spans="2:8" x14ac:dyDescent="0.25">
      <c r="B389" s="154" t="s">
        <v>5</v>
      </c>
      <c r="C389" s="8" t="s">
        <v>6</v>
      </c>
      <c r="D389" s="153" t="s">
        <v>3</v>
      </c>
      <c r="E389" s="153" t="s">
        <v>4</v>
      </c>
      <c r="F389" s="153" t="s">
        <v>36</v>
      </c>
      <c r="G389" s="153" t="s">
        <v>7</v>
      </c>
      <c r="H389" s="153" t="s">
        <v>30</v>
      </c>
    </row>
    <row r="390" spans="2:8" ht="24" x14ac:dyDescent="0.25">
      <c r="B390" s="364">
        <v>3210</v>
      </c>
      <c r="C390" s="366" t="s">
        <v>139</v>
      </c>
      <c r="D390" s="314">
        <v>-14557677.890000001</v>
      </c>
      <c r="E390" s="315">
        <v>101832512.31</v>
      </c>
      <c r="F390" s="348">
        <f>+E390-D390</f>
        <v>116390190.2</v>
      </c>
      <c r="G390" s="266"/>
      <c r="H390" s="266"/>
    </row>
    <row r="391" spans="2:8" x14ac:dyDescent="0.25">
      <c r="B391" s="363">
        <v>3220</v>
      </c>
      <c r="C391" s="86" t="s">
        <v>140</v>
      </c>
      <c r="D391" s="318">
        <v>1967460916.3699999</v>
      </c>
      <c r="E391" s="348">
        <v>1952903238.48</v>
      </c>
      <c r="F391" s="348">
        <f>+E391-D391</f>
        <v>-14557677.889999866</v>
      </c>
      <c r="G391" s="316"/>
      <c r="H391" s="317"/>
    </row>
    <row r="392" spans="2:8" x14ac:dyDescent="0.25">
      <c r="B392" s="363">
        <v>3230</v>
      </c>
      <c r="C392" s="86" t="s">
        <v>141</v>
      </c>
      <c r="D392" s="318">
        <v>0</v>
      </c>
      <c r="E392" s="318">
        <v>0</v>
      </c>
      <c r="F392" s="348">
        <f>+E392-D392</f>
        <v>0</v>
      </c>
      <c r="G392" s="316"/>
      <c r="H392" s="317"/>
    </row>
    <row r="393" spans="2:8" x14ac:dyDescent="0.25">
      <c r="B393" s="363">
        <v>3231</v>
      </c>
      <c r="C393" s="86" t="s">
        <v>142</v>
      </c>
      <c r="D393" s="318">
        <v>0</v>
      </c>
      <c r="E393" s="318">
        <v>0</v>
      </c>
      <c r="F393" s="348">
        <f t="shared" ref="F393:F403" si="9">+E393-D393</f>
        <v>0</v>
      </c>
      <c r="G393" s="316"/>
      <c r="H393" s="317"/>
    </row>
    <row r="394" spans="2:8" x14ac:dyDescent="0.25">
      <c r="B394" s="363">
        <v>3232</v>
      </c>
      <c r="C394" s="86" t="s">
        <v>143</v>
      </c>
      <c r="D394" s="318">
        <v>0</v>
      </c>
      <c r="E394" s="318">
        <v>0</v>
      </c>
      <c r="F394" s="348">
        <f t="shared" si="9"/>
        <v>0</v>
      </c>
      <c r="G394" s="316"/>
      <c r="H394" s="317"/>
    </row>
    <row r="395" spans="2:8" x14ac:dyDescent="0.25">
      <c r="B395" s="363">
        <v>3233</v>
      </c>
      <c r="C395" s="86" t="s">
        <v>144</v>
      </c>
      <c r="D395" s="318">
        <v>0</v>
      </c>
      <c r="E395" s="318">
        <v>0</v>
      </c>
      <c r="F395" s="348">
        <f t="shared" si="9"/>
        <v>0</v>
      </c>
      <c r="G395" s="316"/>
      <c r="H395" s="317"/>
    </row>
    <row r="396" spans="2:8" x14ac:dyDescent="0.25">
      <c r="B396" s="363">
        <v>3239</v>
      </c>
      <c r="C396" s="86" t="s">
        <v>145</v>
      </c>
      <c r="D396" s="318">
        <v>0</v>
      </c>
      <c r="E396" s="318">
        <v>0</v>
      </c>
      <c r="F396" s="348">
        <f t="shared" si="9"/>
        <v>0</v>
      </c>
      <c r="G396" s="316"/>
      <c r="H396" s="317"/>
    </row>
    <row r="397" spans="2:8" x14ac:dyDescent="0.25">
      <c r="B397" s="363">
        <v>3240</v>
      </c>
      <c r="C397" s="86" t="s">
        <v>146</v>
      </c>
      <c r="D397" s="318">
        <v>0</v>
      </c>
      <c r="E397" s="318">
        <v>0</v>
      </c>
      <c r="F397" s="348">
        <f t="shared" si="9"/>
        <v>0</v>
      </c>
      <c r="G397" s="316"/>
      <c r="H397" s="317"/>
    </row>
    <row r="398" spans="2:8" x14ac:dyDescent="0.25">
      <c r="B398" s="363">
        <v>3241</v>
      </c>
      <c r="C398" s="86" t="s">
        <v>147</v>
      </c>
      <c r="D398" s="318">
        <v>0</v>
      </c>
      <c r="E398" s="318">
        <v>0</v>
      </c>
      <c r="F398" s="348">
        <f t="shared" si="9"/>
        <v>0</v>
      </c>
      <c r="G398" s="316"/>
      <c r="H398" s="317"/>
    </row>
    <row r="399" spans="2:8" x14ac:dyDescent="0.25">
      <c r="B399" s="363">
        <v>3242</v>
      </c>
      <c r="C399" s="86" t="s">
        <v>148</v>
      </c>
      <c r="D399" s="318">
        <v>0</v>
      </c>
      <c r="E399" s="318">
        <v>0</v>
      </c>
      <c r="F399" s="348">
        <f t="shared" si="9"/>
        <v>0</v>
      </c>
      <c r="G399" s="316"/>
      <c r="H399" s="317"/>
    </row>
    <row r="400" spans="2:8" x14ac:dyDescent="0.25">
      <c r="B400" s="363">
        <v>3243</v>
      </c>
      <c r="C400" s="86" t="s">
        <v>149</v>
      </c>
      <c r="D400" s="318">
        <v>0</v>
      </c>
      <c r="E400" s="318">
        <v>0</v>
      </c>
      <c r="F400" s="348">
        <f t="shared" si="9"/>
        <v>0</v>
      </c>
      <c r="G400" s="316"/>
      <c r="H400" s="317"/>
    </row>
    <row r="401" spans="2:8" ht="24" x14ac:dyDescent="0.25">
      <c r="B401" s="363">
        <v>3250</v>
      </c>
      <c r="C401" s="86" t="s">
        <v>150</v>
      </c>
      <c r="D401" s="318">
        <f>D402+D403</f>
        <v>-1728321150.0699999</v>
      </c>
      <c r="E401" s="318">
        <f>E402+E403</f>
        <v>-1728321150.0699999</v>
      </c>
      <c r="F401" s="348">
        <v>0</v>
      </c>
      <c r="G401" s="316"/>
      <c r="H401" s="317"/>
    </row>
    <row r="402" spans="2:8" x14ac:dyDescent="0.25">
      <c r="B402" s="363">
        <v>3251</v>
      </c>
      <c r="C402" s="86" t="s">
        <v>151</v>
      </c>
      <c r="D402" s="318">
        <v>0</v>
      </c>
      <c r="E402" s="318">
        <v>0</v>
      </c>
      <c r="F402" s="348">
        <f t="shared" si="9"/>
        <v>0</v>
      </c>
      <c r="G402" s="316"/>
      <c r="H402" s="317"/>
    </row>
    <row r="403" spans="2:8" x14ac:dyDescent="0.25">
      <c r="B403" s="363">
        <v>3252</v>
      </c>
      <c r="C403" s="86" t="s">
        <v>152</v>
      </c>
      <c r="D403" s="318">
        <v>-1728321150.0699999</v>
      </c>
      <c r="E403" s="318">
        <v>-1728321150.0699999</v>
      </c>
      <c r="F403" s="348">
        <f t="shared" si="9"/>
        <v>0</v>
      </c>
      <c r="G403" s="316"/>
      <c r="H403" s="317"/>
    </row>
    <row r="404" spans="2:8" x14ac:dyDescent="0.25">
      <c r="B404" s="363"/>
      <c r="C404" s="86"/>
      <c r="D404" s="318"/>
      <c r="E404" s="270"/>
      <c r="F404" s="270"/>
      <c r="G404" s="271"/>
      <c r="H404" s="271"/>
    </row>
    <row r="405" spans="2:8" x14ac:dyDescent="0.25">
      <c r="B405" s="365"/>
      <c r="C405" s="319" t="s">
        <v>0</v>
      </c>
      <c r="D405" s="320">
        <f>+D390+D391+D401</f>
        <v>224582088.40999985</v>
      </c>
      <c r="E405" s="320">
        <f t="shared" ref="E405:F405" si="10">+E390+E391+E401</f>
        <v>326414600.72000003</v>
      </c>
      <c r="F405" s="320">
        <f t="shared" si="10"/>
        <v>101832512.31000014</v>
      </c>
      <c r="G405" s="321"/>
      <c r="H405" s="321"/>
    </row>
    <row r="408" spans="2:8" x14ac:dyDescent="0.25">
      <c r="B408" s="6" t="s">
        <v>97</v>
      </c>
      <c r="C408" s="6"/>
      <c r="D408" s="6"/>
      <c r="E408" s="6"/>
      <c r="F408" s="436"/>
      <c r="G408" s="7"/>
      <c r="H408" s="7"/>
    </row>
    <row r="409" spans="2:8" x14ac:dyDescent="0.25">
      <c r="B409" s="140" t="s">
        <v>350</v>
      </c>
      <c r="C409" s="140"/>
      <c r="D409" s="140"/>
      <c r="E409" s="140"/>
      <c r="F409" s="140"/>
      <c r="G409" s="140"/>
      <c r="H409" s="140"/>
    </row>
    <row r="410" spans="2:8" x14ac:dyDescent="0.25">
      <c r="B410" s="140" t="s">
        <v>351</v>
      </c>
      <c r="C410" s="140"/>
      <c r="D410" s="140"/>
      <c r="E410" s="140"/>
      <c r="F410" s="140"/>
      <c r="G410" s="140"/>
      <c r="H410" s="140"/>
    </row>
    <row r="411" spans="2:8" x14ac:dyDescent="0.25">
      <c r="B411" s="407" t="s">
        <v>367</v>
      </c>
      <c r="C411" s="140"/>
    </row>
    <row r="413" spans="2:8" x14ac:dyDescent="0.25">
      <c r="B413" s="141" t="s">
        <v>337</v>
      </c>
      <c r="C413" s="141"/>
      <c r="D413" s="124"/>
      <c r="E413" s="124"/>
    </row>
    <row r="414" spans="2:8" x14ac:dyDescent="0.25">
      <c r="B414" s="21" t="s">
        <v>5</v>
      </c>
      <c r="C414" s="22" t="s">
        <v>2</v>
      </c>
      <c r="D414" s="23">
        <v>2022</v>
      </c>
      <c r="E414" s="23">
        <v>2021</v>
      </c>
    </row>
    <row r="415" spans="2:8" x14ac:dyDescent="0.25">
      <c r="B415" s="322" t="s">
        <v>37</v>
      </c>
      <c r="C415" s="323"/>
      <c r="D415" s="324"/>
      <c r="E415" s="324"/>
    </row>
    <row r="416" spans="2:8" x14ac:dyDescent="0.25">
      <c r="B416" s="325">
        <v>1111</v>
      </c>
      <c r="C416" s="325" t="s">
        <v>43</v>
      </c>
      <c r="D416" s="326">
        <v>0.5</v>
      </c>
      <c r="E416" s="326">
        <v>0.5</v>
      </c>
    </row>
    <row r="417" spans="2:5" x14ac:dyDescent="0.25">
      <c r="B417" s="325">
        <v>1112</v>
      </c>
      <c r="C417" s="325" t="s">
        <v>112</v>
      </c>
      <c r="D417" s="326">
        <v>63309539.030000001</v>
      </c>
      <c r="E417" s="326">
        <v>17713518.690000001</v>
      </c>
    </row>
    <row r="418" spans="2:5" x14ac:dyDescent="0.25">
      <c r="B418" s="327" t="s">
        <v>38</v>
      </c>
      <c r="C418" s="328"/>
      <c r="D418" s="326"/>
      <c r="E418" s="326"/>
    </row>
    <row r="419" spans="2:5" x14ac:dyDescent="0.25">
      <c r="B419" s="325"/>
      <c r="C419" s="325"/>
      <c r="D419" s="326"/>
      <c r="E419" s="326"/>
    </row>
    <row r="420" spans="2:5" x14ac:dyDescent="0.25">
      <c r="B420" s="325"/>
      <c r="C420" s="325"/>
      <c r="D420" s="377"/>
      <c r="E420" s="377"/>
    </row>
    <row r="421" spans="2:5" x14ac:dyDescent="0.25">
      <c r="B421" s="327" t="s">
        <v>39</v>
      </c>
      <c r="C421" s="328"/>
      <c r="D421" s="377">
        <v>0</v>
      </c>
      <c r="E421" s="377">
        <v>0</v>
      </c>
    </row>
    <row r="422" spans="2:5" x14ac:dyDescent="0.25">
      <c r="B422" s="325"/>
      <c r="C422" s="325"/>
      <c r="D422" s="377">
        <v>0</v>
      </c>
      <c r="E422" s="377">
        <v>0</v>
      </c>
    </row>
    <row r="423" spans="2:5" x14ac:dyDescent="0.25">
      <c r="B423" s="325"/>
      <c r="C423" s="325"/>
      <c r="D423" s="377"/>
      <c r="E423" s="377"/>
    </row>
    <row r="424" spans="2:5" x14ac:dyDescent="0.25">
      <c r="B424" s="327" t="s">
        <v>40</v>
      </c>
      <c r="C424" s="328"/>
      <c r="D424" s="377">
        <v>0</v>
      </c>
      <c r="E424" s="377">
        <v>0</v>
      </c>
    </row>
    <row r="425" spans="2:5" x14ac:dyDescent="0.25">
      <c r="B425" s="325"/>
      <c r="C425" s="325"/>
      <c r="D425" s="377"/>
      <c r="E425" s="377"/>
    </row>
    <row r="426" spans="2:5" x14ac:dyDescent="0.25">
      <c r="B426" s="329"/>
      <c r="C426" s="325"/>
      <c r="D426" s="377"/>
      <c r="E426" s="378"/>
    </row>
    <row r="427" spans="2:5" x14ac:dyDescent="0.25">
      <c r="B427" s="327" t="s">
        <v>41</v>
      </c>
      <c r="C427" s="328"/>
      <c r="D427" s="377">
        <v>0</v>
      </c>
      <c r="E427" s="377">
        <v>0</v>
      </c>
    </row>
    <row r="428" spans="2:5" x14ac:dyDescent="0.25">
      <c r="B428" s="330"/>
      <c r="C428" s="325"/>
      <c r="D428" s="377"/>
      <c r="E428" s="377"/>
    </row>
    <row r="429" spans="2:5" x14ac:dyDescent="0.25">
      <c r="B429" s="330"/>
      <c r="C429" s="325"/>
      <c r="D429" s="379"/>
      <c r="E429" s="377"/>
    </row>
    <row r="430" spans="2:5" x14ac:dyDescent="0.25">
      <c r="B430" s="331"/>
      <c r="C430" s="24" t="s">
        <v>42</v>
      </c>
      <c r="D430" s="380">
        <f>SUM(D415:D426)</f>
        <v>63309539.530000001</v>
      </c>
      <c r="E430" s="380">
        <f>SUM(E415:E426)</f>
        <v>17713519.190000001</v>
      </c>
    </row>
    <row r="435" spans="2:6" x14ac:dyDescent="0.25">
      <c r="E435" s="346"/>
    </row>
    <row r="436" spans="2:6" x14ac:dyDescent="0.25">
      <c r="B436" s="58" t="s">
        <v>338</v>
      </c>
      <c r="C436" s="59"/>
      <c r="D436" s="59"/>
      <c r="E436" s="59"/>
      <c r="F436" s="59"/>
    </row>
    <row r="437" spans="2:6" x14ac:dyDescent="0.25">
      <c r="B437" s="53" t="s">
        <v>5</v>
      </c>
      <c r="C437" s="53" t="s">
        <v>20</v>
      </c>
      <c r="D437" s="53" t="s">
        <v>342</v>
      </c>
      <c r="E437" s="56" t="s">
        <v>339</v>
      </c>
      <c r="F437" s="56" t="s">
        <v>340</v>
      </c>
    </row>
    <row r="438" spans="2:6" ht="22.5" x14ac:dyDescent="0.25">
      <c r="B438" s="67">
        <v>1230</v>
      </c>
      <c r="C438" s="367" t="s">
        <v>114</v>
      </c>
      <c r="D438" s="368">
        <f>SUM(D439:D443)</f>
        <v>47815618.479999997</v>
      </c>
      <c r="E438" s="83"/>
      <c r="F438" s="125"/>
    </row>
    <row r="439" spans="2:6" x14ac:dyDescent="0.25">
      <c r="B439" s="70">
        <v>1231</v>
      </c>
      <c r="C439" s="72" t="s">
        <v>363</v>
      </c>
      <c r="D439" s="382">
        <v>0</v>
      </c>
      <c r="E439" s="382"/>
      <c r="F439" s="397"/>
    </row>
    <row r="440" spans="2:6" x14ac:dyDescent="0.25">
      <c r="B440" s="70">
        <v>1233</v>
      </c>
      <c r="C440" s="71" t="s">
        <v>51</v>
      </c>
      <c r="D440" s="381">
        <v>0</v>
      </c>
      <c r="E440" s="84"/>
      <c r="F440" s="126"/>
    </row>
    <row r="441" spans="2:6" x14ac:dyDescent="0.25">
      <c r="B441" s="70">
        <v>1234</v>
      </c>
      <c r="C441" s="71" t="s">
        <v>115</v>
      </c>
      <c r="D441" s="382">
        <v>0</v>
      </c>
      <c r="E441" s="84"/>
      <c r="F441" s="126"/>
    </row>
    <row r="442" spans="2:6" x14ac:dyDescent="0.25">
      <c r="B442" s="70">
        <v>1235</v>
      </c>
      <c r="C442" s="72" t="s">
        <v>116</v>
      </c>
      <c r="D442" s="383">
        <v>47815618.479999997</v>
      </c>
      <c r="E442" s="84"/>
      <c r="F442" s="126"/>
    </row>
    <row r="443" spans="2:6" x14ac:dyDescent="0.25">
      <c r="B443" s="73">
        <v>1236</v>
      </c>
      <c r="C443" s="74" t="s">
        <v>117</v>
      </c>
      <c r="D443" s="383">
        <v>0</v>
      </c>
      <c r="E443" s="82"/>
      <c r="F443" s="127"/>
    </row>
    <row r="444" spans="2:6" x14ac:dyDescent="0.25">
      <c r="B444" s="75">
        <v>1240</v>
      </c>
      <c r="C444" s="76" t="s">
        <v>118</v>
      </c>
      <c r="D444" s="384">
        <f>SUM(D445:D451)</f>
        <v>8153887.25</v>
      </c>
      <c r="E444" s="77"/>
      <c r="F444" s="128"/>
    </row>
    <row r="445" spans="2:6" x14ac:dyDescent="0.25">
      <c r="B445" s="73">
        <v>1241</v>
      </c>
      <c r="C445" s="78" t="s">
        <v>52</v>
      </c>
      <c r="D445" s="383">
        <v>140432.65</v>
      </c>
      <c r="E445" s="82"/>
      <c r="F445" s="129"/>
    </row>
    <row r="446" spans="2:6" x14ac:dyDescent="0.25">
      <c r="B446" s="73">
        <v>1242</v>
      </c>
      <c r="C446" s="78" t="s">
        <v>53</v>
      </c>
      <c r="D446" s="383">
        <v>48499</v>
      </c>
      <c r="E446" s="82"/>
      <c r="F446" s="129"/>
    </row>
    <row r="447" spans="2:6" x14ac:dyDescent="0.25">
      <c r="B447" s="73">
        <v>1243</v>
      </c>
      <c r="C447" s="78" t="s">
        <v>343</v>
      </c>
      <c r="D447" s="383">
        <v>0</v>
      </c>
      <c r="E447" s="82"/>
      <c r="F447" s="129"/>
    </row>
    <row r="448" spans="2:6" x14ac:dyDescent="0.25">
      <c r="B448" s="73">
        <v>1244</v>
      </c>
      <c r="C448" s="78" t="s">
        <v>54</v>
      </c>
      <c r="D448" s="383">
        <v>7918685</v>
      </c>
      <c r="E448" s="82"/>
      <c r="F448" s="129"/>
    </row>
    <row r="449" spans="2:6" x14ac:dyDescent="0.25">
      <c r="B449" s="73">
        <v>1245</v>
      </c>
      <c r="C449" s="78" t="s">
        <v>55</v>
      </c>
      <c r="D449" s="383">
        <v>0</v>
      </c>
      <c r="E449" s="82"/>
      <c r="F449" s="129"/>
    </row>
    <row r="450" spans="2:6" x14ac:dyDescent="0.25">
      <c r="B450" s="73">
        <v>1246</v>
      </c>
      <c r="C450" s="78" t="s">
        <v>56</v>
      </c>
      <c r="D450" s="383">
        <v>46270.6</v>
      </c>
      <c r="E450" s="82"/>
      <c r="F450" s="129"/>
    </row>
    <row r="451" spans="2:6" x14ac:dyDescent="0.25">
      <c r="B451" s="79">
        <v>1247</v>
      </c>
      <c r="C451" s="80" t="s">
        <v>57</v>
      </c>
      <c r="D451" s="385">
        <v>0</v>
      </c>
      <c r="E451" s="131"/>
      <c r="F451" s="130"/>
    </row>
    <row r="454" spans="2:6" x14ac:dyDescent="0.25">
      <c r="B454" s="58" t="s">
        <v>341</v>
      </c>
      <c r="C454" s="59"/>
      <c r="D454" s="59"/>
      <c r="E454" s="59"/>
      <c r="F454" s="138"/>
    </row>
    <row r="455" spans="2:6" x14ac:dyDescent="0.25">
      <c r="B455" s="53" t="s">
        <v>5</v>
      </c>
      <c r="C455" s="53" t="s">
        <v>20</v>
      </c>
      <c r="D455" s="53">
        <v>2022</v>
      </c>
      <c r="E455" s="56">
        <v>2021</v>
      </c>
      <c r="F455" s="139"/>
    </row>
    <row r="456" spans="2:6" x14ac:dyDescent="0.25">
      <c r="B456" s="67"/>
      <c r="C456" s="68"/>
      <c r="D456" s="69"/>
      <c r="E456" s="125"/>
      <c r="F456" s="132"/>
    </row>
    <row r="457" spans="2:6" x14ac:dyDescent="0.25">
      <c r="B457" s="339">
        <v>5500</v>
      </c>
      <c r="C457" s="340" t="s">
        <v>266</v>
      </c>
      <c r="D457" s="341">
        <f>+D458</f>
        <v>0</v>
      </c>
      <c r="E457" s="341">
        <f>+E458</f>
        <v>8823125.4700000007</v>
      </c>
      <c r="F457" s="133"/>
    </row>
    <row r="458" spans="2:6" ht="24.75" x14ac:dyDescent="0.25">
      <c r="B458" s="339">
        <v>5510</v>
      </c>
      <c r="C458" s="340" t="s">
        <v>267</v>
      </c>
      <c r="D458" s="341">
        <f>SUM(D459:D462)</f>
        <v>0</v>
      </c>
      <c r="E458" s="341">
        <f>SUM(E459:E462)</f>
        <v>8823125.4700000007</v>
      </c>
      <c r="F458" s="133"/>
    </row>
    <row r="459" spans="2:6" x14ac:dyDescent="0.25">
      <c r="B459" s="47">
        <v>5513</v>
      </c>
      <c r="C459" s="48" t="s">
        <v>361</v>
      </c>
      <c r="D459" s="122">
        <v>0</v>
      </c>
      <c r="E459" s="122">
        <v>2297986.4</v>
      </c>
      <c r="F459" s="133"/>
    </row>
    <row r="460" spans="2:6" x14ac:dyDescent="0.25">
      <c r="B460" s="123">
        <v>5515</v>
      </c>
      <c r="C460" s="48" t="s">
        <v>93</v>
      </c>
      <c r="D460" s="122">
        <v>0</v>
      </c>
      <c r="E460" s="122">
        <v>4842094.25</v>
      </c>
      <c r="F460" s="133"/>
    </row>
    <row r="461" spans="2:6" x14ac:dyDescent="0.25">
      <c r="B461" s="47">
        <v>5517</v>
      </c>
      <c r="C461" s="48" t="s">
        <v>94</v>
      </c>
      <c r="D461" s="122">
        <v>0</v>
      </c>
      <c r="E461" s="122">
        <v>589808.46</v>
      </c>
      <c r="F461" s="134"/>
    </row>
    <row r="462" spans="2:6" ht="24.75" x14ac:dyDescent="0.25">
      <c r="B462" s="47">
        <v>5518</v>
      </c>
      <c r="C462" s="48" t="s">
        <v>95</v>
      </c>
      <c r="D462" s="122">
        <v>0</v>
      </c>
      <c r="E462" s="122">
        <v>1093236.3600000001</v>
      </c>
      <c r="F462" s="135"/>
    </row>
    <row r="463" spans="2:6" x14ac:dyDescent="0.25">
      <c r="B463" s="339">
        <v>5600</v>
      </c>
      <c r="C463" s="340" t="s">
        <v>268</v>
      </c>
      <c r="D463" s="342">
        <f>+D464</f>
        <v>0</v>
      </c>
      <c r="E463" s="342">
        <f>+E464</f>
        <v>168628116.66</v>
      </c>
      <c r="F463" s="136"/>
    </row>
    <row r="464" spans="2:6" x14ac:dyDescent="0.25">
      <c r="B464" s="339">
        <v>5610</v>
      </c>
      <c r="C464" s="340" t="s">
        <v>269</v>
      </c>
      <c r="D464" s="343">
        <f>+D465</f>
        <v>0</v>
      </c>
      <c r="E464" s="343">
        <f>+E465</f>
        <v>168628116.66</v>
      </c>
      <c r="F464" s="136"/>
    </row>
    <row r="465" spans="2:7" x14ac:dyDescent="0.25">
      <c r="B465" s="47">
        <v>5611</v>
      </c>
      <c r="C465" s="48" t="s">
        <v>96</v>
      </c>
      <c r="D465" s="122">
        <v>0</v>
      </c>
      <c r="E465" s="122">
        <v>168628116.66</v>
      </c>
      <c r="F465" s="136"/>
    </row>
    <row r="466" spans="2:7" x14ac:dyDescent="0.25">
      <c r="B466" s="79"/>
      <c r="C466" s="80"/>
      <c r="D466" s="81"/>
      <c r="E466" s="400"/>
      <c r="F466" s="137"/>
    </row>
    <row r="470" spans="2:7" ht="15" customHeight="1" x14ac:dyDescent="0.25">
      <c r="B470" s="432" t="s">
        <v>344</v>
      </c>
      <c r="C470" s="432"/>
      <c r="D470" s="432"/>
      <c r="E470" s="432"/>
      <c r="F470" s="432"/>
      <c r="G470" s="432"/>
    </row>
    <row r="471" spans="2:7" x14ac:dyDescent="0.25">
      <c r="B471" s="332"/>
      <c r="C471" s="332"/>
      <c r="D471" s="332"/>
      <c r="E471" s="332"/>
      <c r="F471" s="332"/>
    </row>
  </sheetData>
  <protectedRanges>
    <protectedRange sqref="C6:E6 C9:F13" name="Rango1_1"/>
    <protectedRange sqref="C33:H33 C126:I126 C26:E32 C127:E132 C133:H133 D134:D135 D137:D139" name="Rango1_1_2"/>
    <protectedRange sqref="C52:E53" name="Rango1_1_1"/>
    <protectedRange sqref="C57:E58" name="Rango1_1_3"/>
    <protectedRange sqref="E83:G83 C83 C84:G84 D85:F94" name="Rango1"/>
    <protectedRange sqref="C105:E105 D106:E106 D104:E104 C107:E107" name="Rango1_2"/>
    <protectedRange sqref="C106" name="Rango1_2_1"/>
    <protectedRange sqref="C104" name="Rango1_3"/>
    <protectedRange sqref="D142:E142 C144:E152" name="Rango1_1_4"/>
    <protectedRange sqref="G144" name="Rango1_1_1_1"/>
    <protectedRange sqref="C155:F161" name="Rango1_1_5"/>
    <protectedRange sqref="C177:D206" name="Rango1_1_6"/>
    <protectedRange sqref="C215:D222" name="Rango1_1_1_2"/>
    <protectedRange sqref="C207:D214" name="Rango1_1_2_1"/>
    <protectedRange sqref="C223:D235" name="Rango1_1_3_1"/>
    <protectedRange sqref="C239:D239 C240:C259 D240:D260" name="Rango1_1_3_2"/>
    <protectedRange sqref="C267:D358 C457:E465" name="Rango1_1_7"/>
    <protectedRange sqref="C368:E370 C371:F371" name="Rango1_1_8"/>
    <protectedRange sqref="C390:E390 C405:F405" name="Rango1_1_9"/>
    <protectedRange sqref="C391:E404" name="Rango1_1_1_3"/>
    <protectedRange sqref="D415:E415 D418:E418 D421:E421 D424:E424 D427:E427 C416:E417 C419:E420 C422:E423 C425:E426 C428:E430" name="Rango1_1_10"/>
    <protectedRange sqref="B426:B429" name="Rango1_4"/>
  </protectedRanges>
  <dataConsolidate/>
  <mergeCells count="2">
    <mergeCell ref="B470:G470"/>
    <mergeCell ref="I24:I25"/>
  </mergeCells>
  <dataValidations disablePrompts="1" count="1">
    <dataValidation allowBlank="1" showErrorMessage="1" sqref="K8" xr:uid="{00000000-0002-0000-0000-000000000000}"/>
  </dataValidations>
  <pageMargins left="1.4960629921259843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Ciro</dc:creator>
  <cp:lastModifiedBy>Server Contabilidad</cp:lastModifiedBy>
  <cp:lastPrinted>2022-03-29T20:15:04Z</cp:lastPrinted>
  <dcterms:created xsi:type="dcterms:W3CDTF">2019-01-30T22:22:48Z</dcterms:created>
  <dcterms:modified xsi:type="dcterms:W3CDTF">2022-08-16T19:35:24Z</dcterms:modified>
</cp:coreProperties>
</file>