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<sst xmlns="http://schemas.openxmlformats.org/spreadsheetml/2006/main" count="75" uniqueCount="75">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</sst>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4" fontId="36" fillId="0" borderId="0" xfId="49" applyFont="1" applyAlignment="1">
      <alignment horizontal="right"/>
    </xf>
    <xf numFmtId="44" fontId="36" fillId="0" borderId="0" xfId="49" applyFont="1" applyAlignment="1">
      <alignment/>
    </xf>
    <xf numFmtId="44" fontId="37" fillId="33" borderId="21" xfId="49" applyFont="1" applyFill="1" applyBorder="1" applyAlignment="1">
      <alignment horizontal="center" vertical="center"/>
    </xf>
    <xf numFmtId="44" fontId="37" fillId="33" borderId="22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 wrapText="1"/>
    </xf>
    <xf numFmtId="44" fontId="36" fillId="0" borderId="18" xfId="49" applyFont="1" applyBorder="1" applyAlignment="1">
      <alignment horizontal="right" vertical="center"/>
    </xf>
    <xf numFmtId="44" fontId="36" fillId="0" borderId="18" xfId="49" applyFont="1" applyBorder="1" applyAlignment="1">
      <alignment horizontal="center" vertical="center"/>
    </xf>
    <xf numFmtId="44" fontId="36" fillId="0" borderId="25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/>
    </xf>
    <xf numFmtId="44" fontId="37" fillId="0" borderId="25" xfId="49" applyFont="1" applyBorder="1" applyAlignment="1">
      <alignment horizontal="right" vertical="center"/>
    </xf>
    <xf numFmtId="44" fontId="36" fillId="0" borderId="10" xfId="49" applyFont="1" applyBorder="1" applyAlignment="1">
      <alignment vertical="center"/>
    </xf>
    <xf numFmtId="44" fontId="36" fillId="0" borderId="10" xfId="49" applyFont="1" applyBorder="1" applyAlignment="1">
      <alignment horizontal="right" vertical="center"/>
    </xf>
    <xf numFmtId="44" fontId="36" fillId="33" borderId="18" xfId="49" applyFont="1" applyFill="1" applyBorder="1" applyAlignment="1">
      <alignment horizontal="right" vertical="center"/>
    </xf>
    <xf numFmtId="44" fontId="36" fillId="33" borderId="18" xfId="49" applyFont="1" applyFill="1" applyBorder="1" applyAlignment="1">
      <alignment horizontal="center" vertical="center"/>
    </xf>
    <xf numFmtId="44" fontId="36" fillId="0" borderId="18" xfId="49" applyFont="1" applyBorder="1" applyAlignment="1">
      <alignment horizontal="justify" vertical="center"/>
    </xf>
    <xf numFmtId="44" fontId="36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center" vertical="center"/>
    </xf>
    <xf numFmtId="44" fontId="36" fillId="0" borderId="20" xfId="49" applyFont="1" applyBorder="1" applyAlignment="1">
      <alignment horizontal="right" vertical="center"/>
    </xf>
    <xf numFmtId="44" fontId="36" fillId="0" borderId="20" xfId="49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N58" sqref="N5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3.5" thickBot="1"/>
    <row r="2" spans="2:8" ht="12.75">
      <c r="B2" s="16" t="s">
        <v>73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74</v>
      </c>
      <c r="C4" s="20"/>
      <c r="D4" s="20"/>
      <c r="E4" s="20"/>
      <c r="F4" s="20"/>
      <c r="G4" s="20"/>
      <c r="H4" s="21"/>
    </row>
    <row r="5" spans="2:8" ht="13.5" thickBot="1">
      <c r="B5" s="22" t="s">
        <v>1</v>
      </c>
      <c r="C5" s="23"/>
      <c r="D5" s="23"/>
      <c r="E5" s="23"/>
      <c r="F5" s="23"/>
      <c r="G5" s="23"/>
      <c r="H5" s="24"/>
    </row>
    <row r="6" spans="2:8" ht="13.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2.7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3.5" thickBot="1">
      <c r="B8" s="5" t="s">
        <v>5</v>
      </c>
      <c r="C8" s="33"/>
      <c r="D8" s="34"/>
      <c r="E8" s="33"/>
      <c r="F8" s="33"/>
      <c r="G8" s="33"/>
      <c r="H8" s="33"/>
    </row>
    <row r="9" spans="2:8" ht="12.75">
      <c r="B9" s="6" t="s">
        <v>11</v>
      </c>
      <c r="C9" s="35"/>
      <c r="D9" s="36"/>
      <c r="E9" s="35"/>
      <c r="F9" s="36"/>
      <c r="G9" s="36"/>
      <c r="H9" s="35"/>
    </row>
    <row r="10" spans="2:8" ht="12.75">
      <c r="B10" s="8" t="s">
        <v>12</v>
      </c>
      <c r="C10" s="35">
        <v>32504501.01</v>
      </c>
      <c r="D10" s="36">
        <v>0</v>
      </c>
      <c r="E10" s="35">
        <f>C10+D10</f>
        <v>32504501.01</v>
      </c>
      <c r="F10" s="36">
        <v>25449240.58</v>
      </c>
      <c r="G10" s="36">
        <v>25449240.58</v>
      </c>
      <c r="H10" s="35">
        <f>G10-C10</f>
        <v>-7055260.430000003</v>
      </c>
    </row>
    <row r="11" spans="2:8" ht="12.7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2.7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2.75">
      <c r="B13" s="8" t="s">
        <v>15</v>
      </c>
      <c r="C13" s="35">
        <v>47175742.47</v>
      </c>
      <c r="D13" s="36">
        <v>0</v>
      </c>
      <c r="E13" s="35">
        <f t="shared" si="0"/>
        <v>47175742.47</v>
      </c>
      <c r="F13" s="36">
        <v>18932879.33</v>
      </c>
      <c r="G13" s="36">
        <v>18932879.33</v>
      </c>
      <c r="H13" s="35">
        <f t="shared" si="1"/>
        <v>-28242863.14</v>
      </c>
    </row>
    <row r="14" spans="2:8" ht="12.75">
      <c r="B14" s="8" t="s">
        <v>16</v>
      </c>
      <c r="C14" s="35">
        <v>12860954.3</v>
      </c>
      <c r="D14" s="36">
        <v>0</v>
      </c>
      <c r="E14" s="35">
        <f t="shared" si="0"/>
        <v>12860954.3</v>
      </c>
      <c r="F14" s="36">
        <v>5359909.49</v>
      </c>
      <c r="G14" s="36">
        <v>5359909.49</v>
      </c>
      <c r="H14" s="35">
        <f t="shared" si="1"/>
        <v>-7501044.8100000005</v>
      </c>
    </row>
    <row r="15" spans="2:8" ht="12.75">
      <c r="B15" s="8" t="s">
        <v>17</v>
      </c>
      <c r="C15" s="35">
        <v>2526336.15</v>
      </c>
      <c r="D15" s="36">
        <v>0</v>
      </c>
      <c r="E15" s="35">
        <f t="shared" si="0"/>
        <v>2526336.15</v>
      </c>
      <c r="F15" s="36">
        <v>15053860.13</v>
      </c>
      <c r="G15" s="36">
        <v>15053860.13</v>
      </c>
      <c r="H15" s="35">
        <f t="shared" si="1"/>
        <v>12527523.98</v>
      </c>
    </row>
    <row r="16" spans="2:8" ht="12.7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5.5">
      <c r="B17" s="12" t="s">
        <v>68</v>
      </c>
      <c r="C17" s="35">
        <f aca="true" t="shared" si="2" ref="C17:H17">SUM(C18:C28)</f>
        <v>189188169.30999997</v>
      </c>
      <c r="D17" s="37">
        <f t="shared" si="2"/>
        <v>534637.68</v>
      </c>
      <c r="E17" s="37">
        <f t="shared" si="2"/>
        <v>189722806.98999998</v>
      </c>
      <c r="F17" s="37">
        <f t="shared" si="2"/>
        <v>104076685.25000001</v>
      </c>
      <c r="G17" s="37">
        <f t="shared" si="2"/>
        <v>104076685.25000001</v>
      </c>
      <c r="H17" s="37">
        <f t="shared" si="2"/>
        <v>-85111484.06</v>
      </c>
    </row>
    <row r="18" spans="2:8" ht="12.75">
      <c r="B18" s="9" t="s">
        <v>18</v>
      </c>
      <c r="C18" s="35">
        <v>130074848.44</v>
      </c>
      <c r="D18" s="36">
        <v>0</v>
      </c>
      <c r="E18" s="35">
        <f t="shared" si="0"/>
        <v>130074848.44</v>
      </c>
      <c r="F18" s="36">
        <v>66364463.85</v>
      </c>
      <c r="G18" s="36">
        <v>66364463.85</v>
      </c>
      <c r="H18" s="35">
        <f>G18-C18</f>
        <v>-63710384.589999996</v>
      </c>
    </row>
    <row r="19" spans="2:8" ht="12.75">
      <c r="B19" s="9" t="s">
        <v>19</v>
      </c>
      <c r="C19" s="35">
        <v>29470301.87</v>
      </c>
      <c r="D19" s="36">
        <v>0</v>
      </c>
      <c r="E19" s="35">
        <f t="shared" si="0"/>
        <v>29470301.87</v>
      </c>
      <c r="F19" s="36">
        <v>19016260.94</v>
      </c>
      <c r="G19" s="36">
        <v>19016260.94</v>
      </c>
      <c r="H19" s="35">
        <f aca="true" t="shared" si="3" ref="H19:H40">G19-C19</f>
        <v>-10454040.93</v>
      </c>
    </row>
    <row r="20" spans="2:8" ht="12.75">
      <c r="B20" s="9" t="s">
        <v>20</v>
      </c>
      <c r="C20" s="35">
        <v>5499147.7</v>
      </c>
      <c r="D20" s="36">
        <v>0</v>
      </c>
      <c r="E20" s="35">
        <f t="shared" si="0"/>
        <v>5499147.7</v>
      </c>
      <c r="F20" s="36">
        <v>2737843.14</v>
      </c>
      <c r="G20" s="36">
        <v>2737843.14</v>
      </c>
      <c r="H20" s="35">
        <f t="shared" si="3"/>
        <v>-2761304.56</v>
      </c>
    </row>
    <row r="21" spans="2:8" ht="12.75">
      <c r="B21" s="9" t="s">
        <v>21</v>
      </c>
      <c r="C21" s="35">
        <v>5226619.98</v>
      </c>
      <c r="D21" s="36">
        <v>0</v>
      </c>
      <c r="E21" s="35">
        <f t="shared" si="0"/>
        <v>5226619.98</v>
      </c>
      <c r="F21" s="36">
        <v>1813314.94</v>
      </c>
      <c r="G21" s="36">
        <v>1813314.94</v>
      </c>
      <c r="H21" s="35">
        <f t="shared" si="3"/>
        <v>-3413305.0400000005</v>
      </c>
    </row>
    <row r="22" spans="2:8" ht="12.7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5.5">
      <c r="B23" s="10" t="s">
        <v>23</v>
      </c>
      <c r="C23" s="35">
        <v>2593726.85</v>
      </c>
      <c r="D23" s="36">
        <v>0</v>
      </c>
      <c r="E23" s="35">
        <f t="shared" si="0"/>
        <v>2593726.85</v>
      </c>
      <c r="F23" s="36">
        <v>991977.81</v>
      </c>
      <c r="G23" s="36">
        <v>991977.81</v>
      </c>
      <c r="H23" s="35">
        <f t="shared" si="3"/>
        <v>-1601749.04</v>
      </c>
    </row>
    <row r="24" spans="2:8" ht="25.5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2.7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2.75">
      <c r="B26" s="9" t="s">
        <v>26</v>
      </c>
      <c r="C26" s="35">
        <v>3655220.87</v>
      </c>
      <c r="D26" s="36">
        <v>0</v>
      </c>
      <c r="E26" s="35">
        <f t="shared" si="0"/>
        <v>3655220.87</v>
      </c>
      <c r="F26" s="36">
        <v>1750684.97</v>
      </c>
      <c r="G26" s="36">
        <v>1750684.97</v>
      </c>
      <c r="H26" s="35">
        <f t="shared" si="3"/>
        <v>-1904535.9000000001</v>
      </c>
    </row>
    <row r="27" spans="2:8" ht="12.75">
      <c r="B27" s="9" t="s">
        <v>27</v>
      </c>
      <c r="C27" s="35">
        <v>12668303.6</v>
      </c>
      <c r="D27" s="36">
        <v>0</v>
      </c>
      <c r="E27" s="35">
        <f t="shared" si="0"/>
        <v>12668303.6</v>
      </c>
      <c r="F27" s="36">
        <v>10867501.92</v>
      </c>
      <c r="G27" s="36">
        <v>10867501.92</v>
      </c>
      <c r="H27" s="35">
        <f t="shared" si="3"/>
        <v>-1800801.6799999997</v>
      </c>
    </row>
    <row r="28" spans="2:8" ht="25.5">
      <c r="B28" s="10" t="s">
        <v>28</v>
      </c>
      <c r="C28" s="35">
        <v>0</v>
      </c>
      <c r="D28" s="36">
        <v>534637.68</v>
      </c>
      <c r="E28" s="35">
        <f t="shared" si="0"/>
        <v>534637.68</v>
      </c>
      <c r="F28" s="36">
        <v>534637.68</v>
      </c>
      <c r="G28" s="36">
        <v>534637.68</v>
      </c>
      <c r="H28" s="35">
        <f t="shared" si="3"/>
        <v>534637.68</v>
      </c>
    </row>
    <row r="29" spans="2:8" ht="25.5">
      <c r="B29" s="12" t="s">
        <v>29</v>
      </c>
      <c r="C29" s="35">
        <f aca="true" t="shared" si="4" ref="C29:H29">SUM(C30:C34)</f>
        <v>1774531.2999999998</v>
      </c>
      <c r="D29" s="35">
        <f t="shared" si="4"/>
        <v>0</v>
      </c>
      <c r="E29" s="35">
        <f t="shared" si="4"/>
        <v>1774531.2999999998</v>
      </c>
      <c r="F29" s="35">
        <f t="shared" si="4"/>
        <v>976679.48</v>
      </c>
      <c r="G29" s="35">
        <f t="shared" si="4"/>
        <v>976679.48</v>
      </c>
      <c r="H29" s="35">
        <f t="shared" si="4"/>
        <v>-797851.82</v>
      </c>
    </row>
    <row r="30" spans="2:8" ht="12.75">
      <c r="B30" s="9" t="s">
        <v>30</v>
      </c>
      <c r="C30" s="35">
        <v>878502.36</v>
      </c>
      <c r="D30" s="36">
        <v>0</v>
      </c>
      <c r="E30" s="35">
        <f t="shared" si="0"/>
        <v>878502.36</v>
      </c>
      <c r="F30" s="36">
        <v>589536.69</v>
      </c>
      <c r="G30" s="36">
        <v>589536.69</v>
      </c>
      <c r="H30" s="35">
        <f t="shared" si="3"/>
        <v>-288965.67000000004</v>
      </c>
    </row>
    <row r="31" spans="2:8" ht="12.75">
      <c r="B31" s="9" t="s">
        <v>31</v>
      </c>
      <c r="C31" s="35">
        <v>182656.12</v>
      </c>
      <c r="D31" s="36">
        <v>0</v>
      </c>
      <c r="E31" s="35">
        <f t="shared" si="0"/>
        <v>182656.12</v>
      </c>
      <c r="F31" s="36">
        <v>92870.66</v>
      </c>
      <c r="G31" s="36">
        <v>92870.66</v>
      </c>
      <c r="H31" s="35">
        <f t="shared" si="3"/>
        <v>-89785.45999999999</v>
      </c>
    </row>
    <row r="32" spans="2:8" ht="12.75">
      <c r="B32" s="9" t="s">
        <v>32</v>
      </c>
      <c r="C32" s="35">
        <v>713372.82</v>
      </c>
      <c r="D32" s="36">
        <v>0</v>
      </c>
      <c r="E32" s="35">
        <f t="shared" si="0"/>
        <v>713372.82</v>
      </c>
      <c r="F32" s="36">
        <v>294272.13</v>
      </c>
      <c r="G32" s="36">
        <v>294272.13</v>
      </c>
      <c r="H32" s="35">
        <f t="shared" si="3"/>
        <v>-419100.68999999994</v>
      </c>
    </row>
    <row r="33" spans="2:8" ht="25.5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2.7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2.7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2.75">
      <c r="B36" s="8" t="s">
        <v>35</v>
      </c>
      <c r="C36" s="35">
        <f aca="true" t="shared" si="5" ref="C36:H36">C37</f>
        <v>18576458.12</v>
      </c>
      <c r="D36" s="35">
        <f t="shared" si="5"/>
        <v>0</v>
      </c>
      <c r="E36" s="35">
        <f t="shared" si="5"/>
        <v>18576458.12</v>
      </c>
      <c r="F36" s="35">
        <f t="shared" si="5"/>
        <v>5080971.83</v>
      </c>
      <c r="G36" s="35">
        <f t="shared" si="5"/>
        <v>5080971.83</v>
      </c>
      <c r="H36" s="35">
        <f t="shared" si="5"/>
        <v>-13495486.290000001</v>
      </c>
    </row>
    <row r="37" spans="2:8" ht="12.75">
      <c r="B37" s="9" t="s">
        <v>36</v>
      </c>
      <c r="C37" s="35">
        <v>18576458.12</v>
      </c>
      <c r="D37" s="36">
        <v>0</v>
      </c>
      <c r="E37" s="35">
        <f t="shared" si="0"/>
        <v>18576458.12</v>
      </c>
      <c r="F37" s="36">
        <v>5080971.83</v>
      </c>
      <c r="G37" s="36">
        <v>5080971.83</v>
      </c>
      <c r="H37" s="35">
        <f t="shared" si="3"/>
        <v>-13495486.290000001</v>
      </c>
    </row>
    <row r="38" spans="2:8" ht="12.7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2.7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2.7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2.75">
      <c r="B41" s="7"/>
      <c r="C41" s="35"/>
      <c r="D41" s="36"/>
      <c r="E41" s="35"/>
      <c r="F41" s="36"/>
      <c r="G41" s="36"/>
      <c r="H41" s="35"/>
    </row>
    <row r="42" spans="2:8" ht="25.5">
      <c r="B42" s="13" t="s">
        <v>69</v>
      </c>
      <c r="C42" s="38">
        <f aca="true" t="shared" si="7" ref="C42:H42">C10+C11+C12+C13+C14+C15+C16+C17+C29+C35+C36+C38</f>
        <v>304606692.66</v>
      </c>
      <c r="D42" s="39">
        <f t="shared" si="7"/>
        <v>534637.68</v>
      </c>
      <c r="E42" s="39">
        <f t="shared" si="7"/>
        <v>305141330.34</v>
      </c>
      <c r="F42" s="39">
        <f t="shared" si="7"/>
        <v>174930226.09000003</v>
      </c>
      <c r="G42" s="39">
        <f t="shared" si="7"/>
        <v>174930226.09000003</v>
      </c>
      <c r="H42" s="39">
        <f t="shared" si="7"/>
        <v>-129676466.57000001</v>
      </c>
    </row>
    <row r="43" spans="2:8" ht="12.75">
      <c r="B43" s="2"/>
      <c r="C43" s="35"/>
      <c r="D43" s="40"/>
      <c r="E43" s="41"/>
      <c r="F43" s="40"/>
      <c r="G43" s="40"/>
      <c r="H43" s="41"/>
    </row>
    <row r="44" spans="2:8" ht="25.5">
      <c r="B44" s="13" t="s">
        <v>40</v>
      </c>
      <c r="C44" s="42"/>
      <c r="D44" s="43"/>
      <c r="E44" s="42"/>
      <c r="F44" s="43"/>
      <c r="G44" s="43"/>
      <c r="H44" s="35"/>
    </row>
    <row r="45" spans="2:8" ht="12.75">
      <c r="B45" s="7"/>
      <c r="C45" s="35"/>
      <c r="D45" s="44"/>
      <c r="E45" s="35"/>
      <c r="F45" s="44"/>
      <c r="G45" s="44"/>
      <c r="H45" s="35"/>
    </row>
    <row r="46" spans="2:8" ht="12.75">
      <c r="B46" s="6" t="s">
        <v>41</v>
      </c>
      <c r="C46" s="35"/>
      <c r="D46" s="36"/>
      <c r="E46" s="35"/>
      <c r="F46" s="36"/>
      <c r="G46" s="36"/>
      <c r="H46" s="35"/>
    </row>
    <row r="47" spans="2:8" ht="12.75">
      <c r="B47" s="8" t="s">
        <v>42</v>
      </c>
      <c r="C47" s="35">
        <f aca="true" t="shared" si="8" ref="C47:H47">SUM(C48:C55)</f>
        <v>230064951.34</v>
      </c>
      <c r="D47" s="35">
        <f t="shared" si="8"/>
        <v>0</v>
      </c>
      <c r="E47" s="35">
        <f t="shared" si="8"/>
        <v>230064951.34</v>
      </c>
      <c r="F47" s="35">
        <f t="shared" si="8"/>
        <v>126277902.07000001</v>
      </c>
      <c r="G47" s="35">
        <f t="shared" si="8"/>
        <v>126277902.07000001</v>
      </c>
      <c r="H47" s="35">
        <f t="shared" si="8"/>
        <v>-103787049.27</v>
      </c>
    </row>
    <row r="48" spans="2:8" ht="25.5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5.5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5.5">
      <c r="B50" s="10" t="s">
        <v>45</v>
      </c>
      <c r="C50" s="35">
        <v>123830865.34</v>
      </c>
      <c r="D50" s="36">
        <v>0</v>
      </c>
      <c r="E50" s="35">
        <f t="shared" si="9"/>
        <v>123830865.34</v>
      </c>
      <c r="F50" s="36">
        <v>73377023.12</v>
      </c>
      <c r="G50" s="36">
        <v>73377023.12</v>
      </c>
      <c r="H50" s="35">
        <f t="shared" si="10"/>
        <v>-50453842.22</v>
      </c>
    </row>
    <row r="51" spans="2:8" ht="38.25">
      <c r="B51" s="10" t="s">
        <v>46</v>
      </c>
      <c r="C51" s="35">
        <v>106234086</v>
      </c>
      <c r="D51" s="36">
        <v>0</v>
      </c>
      <c r="E51" s="35">
        <f t="shared" si="9"/>
        <v>106234086</v>
      </c>
      <c r="F51" s="36">
        <v>52900878.95</v>
      </c>
      <c r="G51" s="36">
        <v>52900878.95</v>
      </c>
      <c r="H51" s="35">
        <f t="shared" si="10"/>
        <v>-53333207.05</v>
      </c>
    </row>
    <row r="52" spans="2:8" ht="12.7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5.5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5.5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5.5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2.7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2.7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2.7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2.7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2.7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2.7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2.7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38.25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ht="12.7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2.75">
      <c r="B66" s="7"/>
      <c r="C66" s="35"/>
      <c r="D66" s="44"/>
      <c r="E66" s="35"/>
      <c r="F66" s="44"/>
      <c r="G66" s="44"/>
      <c r="H66" s="35"/>
    </row>
    <row r="67" spans="2:8" ht="25.5">
      <c r="B67" s="13" t="s">
        <v>60</v>
      </c>
      <c r="C67" s="38">
        <f aca="true" t="shared" si="13" ref="C67:H67">C47+C56+C61+C64+C65</f>
        <v>230064951.34</v>
      </c>
      <c r="D67" s="38">
        <f t="shared" si="13"/>
        <v>0</v>
      </c>
      <c r="E67" s="38">
        <f t="shared" si="13"/>
        <v>230064951.34</v>
      </c>
      <c r="F67" s="38">
        <f t="shared" si="13"/>
        <v>126277902.07000001</v>
      </c>
      <c r="G67" s="38">
        <f t="shared" si="13"/>
        <v>126277902.07000001</v>
      </c>
      <c r="H67" s="38">
        <f t="shared" si="13"/>
        <v>-103787049.27</v>
      </c>
    </row>
    <row r="68" spans="2:8" ht="12.75">
      <c r="B68" s="11"/>
      <c r="C68" s="35"/>
      <c r="D68" s="44"/>
      <c r="E68" s="35"/>
      <c r="F68" s="44"/>
      <c r="G68" s="44"/>
      <c r="H68" s="35"/>
    </row>
    <row r="69" spans="2:8" ht="25.5">
      <c r="B69" s="13" t="s">
        <v>61</v>
      </c>
      <c r="C69" s="38">
        <f aca="true" t="shared" si="14" ref="C69:H69">C70</f>
        <v>0</v>
      </c>
      <c r="D69" s="38">
        <f t="shared" si="14"/>
        <v>26576707.48</v>
      </c>
      <c r="E69" s="38">
        <f t="shared" si="14"/>
        <v>26576707.48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2.75">
      <c r="B70" s="11" t="s">
        <v>62</v>
      </c>
      <c r="C70" s="35">
        <v>0</v>
      </c>
      <c r="D70" s="36">
        <v>26576707.48</v>
      </c>
      <c r="E70" s="35">
        <f>C70+D70</f>
        <v>26576707.48</v>
      </c>
      <c r="F70" s="36">
        <v>0</v>
      </c>
      <c r="G70" s="36">
        <v>0</v>
      </c>
      <c r="H70" s="35">
        <f>G70-C70</f>
        <v>0</v>
      </c>
    </row>
    <row r="71" spans="2:8" ht="12.75">
      <c r="B71" s="11"/>
      <c r="C71" s="35"/>
      <c r="D71" s="36"/>
      <c r="E71" s="35"/>
      <c r="F71" s="36"/>
      <c r="G71" s="36"/>
      <c r="H71" s="35"/>
    </row>
    <row r="72" spans="2:8" ht="12.75">
      <c r="B72" s="13" t="s">
        <v>63</v>
      </c>
      <c r="C72" s="38">
        <f aca="true" t="shared" si="15" ref="C72:H72">C42+C67+C69</f>
        <v>534671644</v>
      </c>
      <c r="D72" s="38">
        <f t="shared" si="15"/>
        <v>27111345.16</v>
      </c>
      <c r="E72" s="38">
        <f t="shared" si="15"/>
        <v>561782989.16</v>
      </c>
      <c r="F72" s="38">
        <f t="shared" si="15"/>
        <v>301208128.16</v>
      </c>
      <c r="G72" s="38">
        <f t="shared" si="15"/>
        <v>301208128.16</v>
      </c>
      <c r="H72" s="38">
        <f t="shared" si="15"/>
        <v>-233463515.84</v>
      </c>
    </row>
    <row r="73" spans="2:8" ht="12.75">
      <c r="B73" s="11"/>
      <c r="C73" s="35"/>
      <c r="D73" s="36"/>
      <c r="E73" s="35"/>
      <c r="F73" s="36"/>
      <c r="G73" s="36"/>
      <c r="H73" s="35"/>
    </row>
    <row r="74" spans="2:8" ht="12.75">
      <c r="B74" s="13" t="s">
        <v>64</v>
      </c>
      <c r="C74" s="35"/>
      <c r="D74" s="36"/>
      <c r="E74" s="35"/>
      <c r="F74" s="36"/>
      <c r="G74" s="36"/>
      <c r="H74" s="35"/>
    </row>
    <row r="75" spans="2:8" ht="25.5">
      <c r="B75" s="11" t="s">
        <v>65</v>
      </c>
      <c r="C75" s="35">
        <v>0</v>
      </c>
      <c r="D75" s="36">
        <v>26576707.48</v>
      </c>
      <c r="E75" s="35">
        <f>C75+D75</f>
        <v>26576707.48</v>
      </c>
      <c r="F75" s="36">
        <v>0</v>
      </c>
      <c r="G75" s="36">
        <v>0</v>
      </c>
      <c r="H75" s="35">
        <f>G75-C75</f>
        <v>0</v>
      </c>
    </row>
    <row r="76" spans="2:8" ht="25.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5.5">
      <c r="B77" s="13" t="s">
        <v>67</v>
      </c>
      <c r="C77" s="38">
        <f aca="true" t="shared" si="16" ref="C77:H77">SUM(C75:C76)</f>
        <v>0</v>
      </c>
      <c r="D77" s="38">
        <f t="shared" si="16"/>
        <v>26576707.48</v>
      </c>
      <c r="E77" s="38">
        <f t="shared" si="16"/>
        <v>26576707.48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2016-12-20T19:44:47Z</cp:lastPrinted>
  <dcterms:created xsi:type="dcterms:W3CDTF">2016-10-11T20:13:05Z</dcterms:created>
  <dcterms:modified xsi:type="dcterms:W3CDTF">2021-08-13T19:40:16Z</dcterms:modified>
  <cp:category/>
  <cp:version/>
  <cp:contentType/>
  <cp:contentStatus/>
</cp:coreProperties>
</file>