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/>
  <c r="F96" i="1"/>
  <c r="I96" i="1" s="1"/>
  <c r="F97" i="1"/>
  <c r="I97" i="1" s="1"/>
  <c r="F98" i="1"/>
  <c r="I98" i="1"/>
  <c r="F99" i="1"/>
  <c r="I99" i="1" s="1"/>
  <c r="F100" i="1"/>
  <c r="I100" i="1" s="1"/>
  <c r="F101" i="1"/>
  <c r="I101" i="1"/>
  <c r="F102" i="1"/>
  <c r="I102" i="1" s="1"/>
  <c r="F103" i="1"/>
  <c r="I103" i="1"/>
  <c r="F95" i="1"/>
  <c r="F88" i="1"/>
  <c r="I88" i="1" s="1"/>
  <c r="F89" i="1"/>
  <c r="F90" i="1"/>
  <c r="F91" i="1"/>
  <c r="I91" i="1" s="1"/>
  <c r="F92" i="1"/>
  <c r="F93" i="1"/>
  <c r="I93" i="1"/>
  <c r="F87" i="1"/>
  <c r="F78" i="1"/>
  <c r="I78" i="1"/>
  <c r="F79" i="1"/>
  <c r="I79" i="1" s="1"/>
  <c r="F80" i="1"/>
  <c r="F81" i="1"/>
  <c r="I81" i="1"/>
  <c r="F82" i="1"/>
  <c r="I82" i="1"/>
  <c r="F83" i="1"/>
  <c r="I83" i="1"/>
  <c r="F77" i="1"/>
  <c r="F74" i="1"/>
  <c r="F75" i="1"/>
  <c r="F72" i="1" s="1"/>
  <c r="I72" i="1" s="1"/>
  <c r="I75" i="1"/>
  <c r="F73" i="1"/>
  <c r="F65" i="1"/>
  <c r="I65" i="1" s="1"/>
  <c r="F66" i="1"/>
  <c r="F67" i="1"/>
  <c r="F68" i="1"/>
  <c r="I68" i="1"/>
  <c r="F70" i="1"/>
  <c r="I70" i="1"/>
  <c r="F71" i="1"/>
  <c r="F64" i="1"/>
  <c r="F61" i="1"/>
  <c r="I61" i="1"/>
  <c r="F62" i="1"/>
  <c r="I62" i="1" s="1"/>
  <c r="F60" i="1"/>
  <c r="F59" i="1" s="1"/>
  <c r="I59" i="1" s="1"/>
  <c r="F51" i="1"/>
  <c r="F52" i="1"/>
  <c r="I52" i="1"/>
  <c r="F53" i="1"/>
  <c r="F54" i="1"/>
  <c r="F55" i="1"/>
  <c r="F56" i="1"/>
  <c r="I56" i="1" s="1"/>
  <c r="F57" i="1"/>
  <c r="F58" i="1"/>
  <c r="I58" i="1" s="1"/>
  <c r="F50" i="1"/>
  <c r="F49" i="1" s="1"/>
  <c r="F41" i="1"/>
  <c r="I41" i="1"/>
  <c r="F42" i="1"/>
  <c r="F43" i="1"/>
  <c r="I43" i="1" s="1"/>
  <c r="F44" i="1"/>
  <c r="I44" i="1"/>
  <c r="F45" i="1"/>
  <c r="I45" i="1"/>
  <c r="F46" i="1"/>
  <c r="F47" i="1"/>
  <c r="F48" i="1"/>
  <c r="I48" i="1"/>
  <c r="F40" i="1"/>
  <c r="F31" i="1"/>
  <c r="F32" i="1"/>
  <c r="F33" i="1"/>
  <c r="I33" i="1" s="1"/>
  <c r="I29" i="1" s="1"/>
  <c r="F34" i="1"/>
  <c r="I34" i="1"/>
  <c r="F35" i="1"/>
  <c r="I35" i="1" s="1"/>
  <c r="F36" i="1"/>
  <c r="F37" i="1"/>
  <c r="I37" i="1"/>
  <c r="F38" i="1"/>
  <c r="I38" i="1" s="1"/>
  <c r="F30" i="1"/>
  <c r="F21" i="1"/>
  <c r="I21" i="1"/>
  <c r="F22" i="1"/>
  <c r="F23" i="1"/>
  <c r="I23" i="1"/>
  <c r="F24" i="1"/>
  <c r="F19" i="1" s="1"/>
  <c r="F25" i="1"/>
  <c r="I25" i="1"/>
  <c r="F26" i="1"/>
  <c r="I26" i="1"/>
  <c r="F27" i="1"/>
  <c r="I27" i="1"/>
  <c r="F28" i="1"/>
  <c r="I28" i="1"/>
  <c r="F20" i="1"/>
  <c r="I20" i="1"/>
  <c r="F13" i="1"/>
  <c r="F11" i="1" s="1"/>
  <c r="I13" i="1"/>
  <c r="F14" i="1"/>
  <c r="I14" i="1"/>
  <c r="F15" i="1"/>
  <c r="I15" i="1"/>
  <c r="F16" i="1"/>
  <c r="F17" i="1"/>
  <c r="I17" i="1"/>
  <c r="F18" i="1"/>
  <c r="I18" i="1" s="1"/>
  <c r="I11" i="1" s="1"/>
  <c r="F12" i="1"/>
  <c r="F153" i="1"/>
  <c r="I153" i="1"/>
  <c r="F154" i="1"/>
  <c r="F155" i="1"/>
  <c r="F156" i="1"/>
  <c r="I156" i="1" s="1"/>
  <c r="F157" i="1"/>
  <c r="I157" i="1" s="1"/>
  <c r="F158" i="1"/>
  <c r="F152" i="1"/>
  <c r="F151" i="1" s="1"/>
  <c r="I151" i="1" s="1"/>
  <c r="F149" i="1"/>
  <c r="I149" i="1"/>
  <c r="F150" i="1"/>
  <c r="I150" i="1"/>
  <c r="F148" i="1"/>
  <c r="F140" i="1"/>
  <c r="F141" i="1"/>
  <c r="I141" i="1" s="1"/>
  <c r="F142" i="1"/>
  <c r="I142" i="1" s="1"/>
  <c r="F143" i="1"/>
  <c r="I143" i="1"/>
  <c r="F144" i="1"/>
  <c r="F145" i="1"/>
  <c r="I145" i="1" s="1"/>
  <c r="F146" i="1"/>
  <c r="I146" i="1"/>
  <c r="F139" i="1"/>
  <c r="F138" i="1" s="1"/>
  <c r="I138" i="1" s="1"/>
  <c r="F136" i="1"/>
  <c r="F137" i="1"/>
  <c r="I137" i="1"/>
  <c r="F135" i="1"/>
  <c r="I135" i="1" s="1"/>
  <c r="F126" i="1"/>
  <c r="I126" i="1"/>
  <c r="F127" i="1"/>
  <c r="I127" i="1" s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F124" i="1" s="1"/>
  <c r="I124" i="1" s="1"/>
  <c r="F116" i="1"/>
  <c r="I116" i="1"/>
  <c r="F117" i="1"/>
  <c r="F118" i="1"/>
  <c r="F119" i="1"/>
  <c r="I119" i="1"/>
  <c r="F120" i="1"/>
  <c r="I120" i="1" s="1"/>
  <c r="F121" i="1"/>
  <c r="I121" i="1"/>
  <c r="F122" i="1"/>
  <c r="I122" i="1" s="1"/>
  <c r="F123" i="1"/>
  <c r="I123" i="1"/>
  <c r="F115" i="1"/>
  <c r="I115" i="1" s="1"/>
  <c r="F106" i="1"/>
  <c r="I106" i="1"/>
  <c r="F107" i="1"/>
  <c r="I107" i="1" s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E85" i="1" s="1"/>
  <c r="G104" i="1"/>
  <c r="D104" i="1"/>
  <c r="E94" i="1"/>
  <c r="G94" i="1"/>
  <c r="H94" i="1"/>
  <c r="D94" i="1"/>
  <c r="E86" i="1"/>
  <c r="G86" i="1"/>
  <c r="H86" i="1"/>
  <c r="H85" i="1" s="1"/>
  <c r="H160" i="1" s="1"/>
  <c r="D86" i="1"/>
  <c r="I87" i="1"/>
  <c r="I90" i="1"/>
  <c r="I92" i="1"/>
  <c r="I117" i="1"/>
  <c r="I118" i="1"/>
  <c r="I128" i="1"/>
  <c r="I136" i="1"/>
  <c r="I140" i="1"/>
  <c r="I144" i="1"/>
  <c r="I154" i="1"/>
  <c r="I155" i="1"/>
  <c r="I73" i="1"/>
  <c r="I74" i="1"/>
  <c r="I80" i="1"/>
  <c r="I1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E160" i="1" s="1"/>
  <c r="G11" i="1"/>
  <c r="H11" i="1"/>
  <c r="D11" i="1"/>
  <c r="D10" i="1" s="1"/>
  <c r="D160" i="1" s="1"/>
  <c r="I71" i="1"/>
  <c r="I152" i="1"/>
  <c r="I67" i="1"/>
  <c r="I66" i="1"/>
  <c r="I64" i="1"/>
  <c r="I57" i="1"/>
  <c r="I55" i="1"/>
  <c r="I54" i="1"/>
  <c r="I53" i="1"/>
  <c r="I51" i="1"/>
  <c r="I50" i="1"/>
  <c r="I49" i="1" s="1"/>
  <c r="I47" i="1"/>
  <c r="I46" i="1"/>
  <c r="I42" i="1"/>
  <c r="I39" i="1" s="1"/>
  <c r="I36" i="1"/>
  <c r="I32" i="1"/>
  <c r="I31" i="1"/>
  <c r="I30" i="1"/>
  <c r="I22" i="1"/>
  <c r="I105" i="1"/>
  <c r="I12" i="1"/>
  <c r="F147" i="1"/>
  <c r="I147" i="1"/>
  <c r="I148" i="1"/>
  <c r="F63" i="1"/>
  <c r="I63" i="1" s="1"/>
  <c r="I77" i="1"/>
  <c r="I95" i="1"/>
  <c r="I139" i="1"/>
  <c r="I158" i="1"/>
  <c r="F104" i="1"/>
  <c r="I104" i="1" s="1"/>
  <c r="D85" i="1"/>
  <c r="G85" i="1"/>
  <c r="I89" i="1"/>
  <c r="F39" i="1"/>
  <c r="I40" i="1"/>
  <c r="H10" i="1"/>
  <c r="G10" i="1"/>
  <c r="G160" i="1" s="1"/>
  <c r="F29" i="1" l="1"/>
  <c r="F10" i="1" s="1"/>
  <c r="I125" i="1"/>
  <c r="F94" i="1"/>
  <c r="I94" i="1" s="1"/>
  <c r="F134" i="1"/>
  <c r="I134" i="1" s="1"/>
  <c r="I24" i="1"/>
  <c r="I19" i="1" s="1"/>
  <c r="I10" i="1" s="1"/>
  <c r="F114" i="1"/>
  <c r="I114" i="1" s="1"/>
  <c r="F76" i="1"/>
  <c r="I76" i="1" s="1"/>
  <c r="I60" i="1"/>
  <c r="F86" i="1"/>
  <c r="F85" i="1" l="1"/>
  <c r="F160" i="1" s="1"/>
  <c r="I86" i="1"/>
  <c r="I85" i="1" s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<sst xmlns="http://schemas.openxmlformats.org/spreadsheetml/2006/main" count="162" uniqueCount="89">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</sst>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3" fillId="0" borderId="0" xfId="1" applyFont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O12" sqref="O12"/>
    </sheetView>
  </sheetViews>
  <sheetFormatPr baseColWidth="10" defaultColWidth="11" defaultRowHeight="12.75" x14ac:dyDescent="0.2"/>
  <cols>
    <col min="1" max="1" width="4" style="4" customWidth="1"/>
    <col min="2" max="2" width="11" style="4"/>
    <col min="3" max="3" width="46" style="4" customWidth="1"/>
    <col min="4" max="4" width="16" style="16" customWidth="1"/>
    <col min="5" max="5" width="19.140625" style="16" customWidth="1"/>
    <col min="6" max="6" width="13.5703125" style="16" customWidth="1"/>
    <col min="7" max="7" width="13.7109375" style="16" bestFit="1" customWidth="1"/>
    <col min="8" max="8" width="14.7109375" style="16" customWidth="1"/>
    <col min="9" max="9" width="15.28515625" style="16" bestFit="1" customWidth="1"/>
    <col min="10" max="16384" width="11" style="4"/>
  </cols>
  <sheetData>
    <row r="1" spans="2:9" ht="13.5" thickBot="1" x14ac:dyDescent="0.25"/>
    <row r="2" spans="2:9" x14ac:dyDescent="0.2">
      <c r="B2" s="27" t="s">
        <v>87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1</v>
      </c>
      <c r="C4" s="31"/>
      <c r="D4" s="31"/>
      <c r="E4" s="31"/>
      <c r="F4" s="31"/>
      <c r="G4" s="31"/>
      <c r="H4" s="31"/>
      <c r="I4" s="32"/>
    </row>
    <row r="5" spans="2:9" x14ac:dyDescent="0.2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 x14ac:dyDescent="0.25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 x14ac:dyDescent="0.2">
      <c r="B7" s="27" t="s">
        <v>3</v>
      </c>
      <c r="C7" s="44"/>
      <c r="D7" s="36" t="s">
        <v>4</v>
      </c>
      <c r="E7" s="37"/>
      <c r="F7" s="37"/>
      <c r="G7" s="37"/>
      <c r="H7" s="38"/>
      <c r="I7" s="47" t="s">
        <v>5</v>
      </c>
    </row>
    <row r="8" spans="2:9" ht="15" customHeight="1" thickBot="1" x14ac:dyDescent="0.25">
      <c r="B8" s="30"/>
      <c r="C8" s="45"/>
      <c r="D8" s="39"/>
      <c r="E8" s="40"/>
      <c r="F8" s="40"/>
      <c r="G8" s="40"/>
      <c r="H8" s="41"/>
      <c r="I8" s="48"/>
    </row>
    <row r="9" spans="2:9" ht="26.25" thickBot="1" x14ac:dyDescent="0.25">
      <c r="B9" s="33"/>
      <c r="C9" s="46"/>
      <c r="D9" s="17" t="s">
        <v>6</v>
      </c>
      <c r="E9" s="18" t="s">
        <v>7</v>
      </c>
      <c r="F9" s="17" t="s">
        <v>8</v>
      </c>
      <c r="G9" s="17" t="s">
        <v>9</v>
      </c>
      <c r="H9" s="17" t="s">
        <v>10</v>
      </c>
      <c r="I9" s="49"/>
    </row>
    <row r="10" spans="2:9" x14ac:dyDescent="0.2">
      <c r="B10" s="5" t="s">
        <v>11</v>
      </c>
      <c r="C10" s="6"/>
      <c r="D10" s="19">
        <f t="shared" ref="D10:I10" si="0">D11+D19+D29+D39+D49+D59+D72+D76+D63</f>
        <v>304606692.66000003</v>
      </c>
      <c r="E10" s="19">
        <f t="shared" si="0"/>
        <v>41653199.510000005</v>
      </c>
      <c r="F10" s="19">
        <f t="shared" si="0"/>
        <v>346259892.17000002</v>
      </c>
      <c r="G10" s="19">
        <f t="shared" si="0"/>
        <v>311082932.43000001</v>
      </c>
      <c r="H10" s="19">
        <f t="shared" si="0"/>
        <v>311082932.43000001</v>
      </c>
      <c r="I10" s="19">
        <f t="shared" si="0"/>
        <v>35176959.740000024</v>
      </c>
    </row>
    <row r="11" spans="2:9" x14ac:dyDescent="0.2">
      <c r="B11" s="1" t="s">
        <v>12</v>
      </c>
      <c r="C11" s="7"/>
      <c r="D11" s="20">
        <f t="shared" ref="D11:I11" si="1">SUM(D12:D18)</f>
        <v>199362629.42000002</v>
      </c>
      <c r="E11" s="20">
        <f t="shared" si="1"/>
        <v>2972.4200000008568</v>
      </c>
      <c r="F11" s="20">
        <f t="shared" si="1"/>
        <v>199365601.84000003</v>
      </c>
      <c r="G11" s="20">
        <f t="shared" si="1"/>
        <v>176060798.93999997</v>
      </c>
      <c r="H11" s="20">
        <f t="shared" si="1"/>
        <v>176060798.93999997</v>
      </c>
      <c r="I11" s="20">
        <f t="shared" si="1"/>
        <v>23304802.900000021</v>
      </c>
    </row>
    <row r="12" spans="2:9" x14ac:dyDescent="0.2">
      <c r="B12" s="11" t="s">
        <v>13</v>
      </c>
      <c r="C12" s="9"/>
      <c r="D12" s="20">
        <v>135518292.18000001</v>
      </c>
      <c r="E12" s="21">
        <v>4095166.96</v>
      </c>
      <c r="F12" s="21">
        <f>D12+E12</f>
        <v>139613459.14000002</v>
      </c>
      <c r="G12" s="21">
        <v>126668561.25</v>
      </c>
      <c r="H12" s="21">
        <v>126668561.25</v>
      </c>
      <c r="I12" s="21">
        <f>F12-G12</f>
        <v>12944897.890000015</v>
      </c>
    </row>
    <row r="13" spans="2:9" x14ac:dyDescent="0.2">
      <c r="B13" s="11" t="s">
        <v>14</v>
      </c>
      <c r="C13" s="9"/>
      <c r="D13" s="20"/>
      <c r="E13" s="21"/>
      <c r="F13" s="21">
        <f t="shared" ref="F13:F18" si="2">D13+E13</f>
        <v>0</v>
      </c>
      <c r="G13" s="21"/>
      <c r="H13" s="21"/>
      <c r="I13" s="21">
        <f t="shared" ref="I13:I18" si="3">F13-G13</f>
        <v>0</v>
      </c>
    </row>
    <row r="14" spans="2:9" x14ac:dyDescent="0.2">
      <c r="B14" s="11" t="s">
        <v>15</v>
      </c>
      <c r="C14" s="9"/>
      <c r="D14" s="20">
        <v>39692115.859999999</v>
      </c>
      <c r="E14" s="21">
        <v>1538016.84</v>
      </c>
      <c r="F14" s="21">
        <f t="shared" si="2"/>
        <v>41230132.700000003</v>
      </c>
      <c r="G14" s="21">
        <v>34885018.829999998</v>
      </c>
      <c r="H14" s="21">
        <v>34885018.829999998</v>
      </c>
      <c r="I14" s="21">
        <f t="shared" si="3"/>
        <v>6345113.8700000048</v>
      </c>
    </row>
    <row r="15" spans="2:9" x14ac:dyDescent="0.2">
      <c r="B15" s="11" t="s">
        <v>16</v>
      </c>
      <c r="C15" s="9"/>
      <c r="D15" s="20">
        <v>7973544</v>
      </c>
      <c r="E15" s="21">
        <v>-59060.56</v>
      </c>
      <c r="F15" s="21">
        <f t="shared" si="2"/>
        <v>7914483.4400000004</v>
      </c>
      <c r="G15" s="21">
        <v>6464221.1900000004</v>
      </c>
      <c r="H15" s="21">
        <v>6464221.1900000004</v>
      </c>
      <c r="I15" s="21">
        <f t="shared" si="3"/>
        <v>1450262.25</v>
      </c>
    </row>
    <row r="16" spans="2:9" x14ac:dyDescent="0.2">
      <c r="B16" s="11" t="s">
        <v>17</v>
      </c>
      <c r="C16" s="9"/>
      <c r="D16" s="20">
        <v>8561724.6799999997</v>
      </c>
      <c r="E16" s="21">
        <v>219394.28</v>
      </c>
      <c r="F16" s="21">
        <f t="shared" si="2"/>
        <v>8781118.959999999</v>
      </c>
      <c r="G16" s="21">
        <v>7765797.6699999999</v>
      </c>
      <c r="H16" s="21">
        <v>7765797.6699999999</v>
      </c>
      <c r="I16" s="21">
        <f t="shared" si="3"/>
        <v>1015321.2899999991</v>
      </c>
    </row>
    <row r="17" spans="2:9" x14ac:dyDescent="0.2">
      <c r="B17" s="11" t="s">
        <v>18</v>
      </c>
      <c r="C17" s="9"/>
      <c r="D17" s="20">
        <v>7330852.7000000002</v>
      </c>
      <c r="E17" s="21">
        <v>-5818345.0999999996</v>
      </c>
      <c r="F17" s="21">
        <f t="shared" si="2"/>
        <v>1512507.6000000006</v>
      </c>
      <c r="G17" s="21">
        <v>0</v>
      </c>
      <c r="H17" s="21">
        <v>0</v>
      </c>
      <c r="I17" s="21">
        <f t="shared" si="3"/>
        <v>1512507.6000000006</v>
      </c>
    </row>
    <row r="18" spans="2:9" x14ac:dyDescent="0.2">
      <c r="B18" s="11" t="s">
        <v>19</v>
      </c>
      <c r="C18" s="9"/>
      <c r="D18" s="20">
        <v>286100</v>
      </c>
      <c r="E18" s="21">
        <v>27800</v>
      </c>
      <c r="F18" s="21">
        <f t="shared" si="2"/>
        <v>313900</v>
      </c>
      <c r="G18" s="21">
        <v>277200</v>
      </c>
      <c r="H18" s="21">
        <v>277200</v>
      </c>
      <c r="I18" s="21">
        <f t="shared" si="3"/>
        <v>36700</v>
      </c>
    </row>
    <row r="19" spans="2:9" x14ac:dyDescent="0.2">
      <c r="B19" s="1" t="s">
        <v>20</v>
      </c>
      <c r="C19" s="7"/>
      <c r="D19" s="20">
        <f t="shared" ref="D19:I19" si="4">SUM(D20:D28)</f>
        <v>37670771.060000002</v>
      </c>
      <c r="E19" s="20">
        <f t="shared" si="4"/>
        <v>-2218539.84</v>
      </c>
      <c r="F19" s="20">
        <f t="shared" si="4"/>
        <v>35452231.220000006</v>
      </c>
      <c r="G19" s="20">
        <f t="shared" si="4"/>
        <v>29924356.020000003</v>
      </c>
      <c r="H19" s="20">
        <f t="shared" si="4"/>
        <v>29924356.020000003</v>
      </c>
      <c r="I19" s="20">
        <f t="shared" si="4"/>
        <v>5527875.2000000002</v>
      </c>
    </row>
    <row r="20" spans="2:9" x14ac:dyDescent="0.2">
      <c r="B20" s="11" t="s">
        <v>21</v>
      </c>
      <c r="C20" s="9"/>
      <c r="D20" s="20">
        <v>15449998.52</v>
      </c>
      <c r="E20" s="21">
        <v>-578304.85</v>
      </c>
      <c r="F20" s="20">
        <f t="shared" ref="F20:F28" si="5">D20+E20</f>
        <v>14871693.67</v>
      </c>
      <c r="G20" s="21">
        <v>14833186.779999999</v>
      </c>
      <c r="H20" s="21">
        <v>14833186.779999999</v>
      </c>
      <c r="I20" s="21">
        <f>F20-G20</f>
        <v>38506.890000000596</v>
      </c>
    </row>
    <row r="21" spans="2:9" x14ac:dyDescent="0.2">
      <c r="B21" s="11" t="s">
        <v>22</v>
      </c>
      <c r="C21" s="9"/>
      <c r="D21" s="20">
        <v>325067.93</v>
      </c>
      <c r="E21" s="21">
        <v>-134056.13</v>
      </c>
      <c r="F21" s="20">
        <f t="shared" si="5"/>
        <v>191011.8</v>
      </c>
      <c r="G21" s="21">
        <v>191011.8</v>
      </c>
      <c r="H21" s="21">
        <v>191011.8</v>
      </c>
      <c r="I21" s="21">
        <f t="shared" ref="I21:I83" si="6">F21-G21</f>
        <v>0</v>
      </c>
    </row>
    <row r="22" spans="2:9" x14ac:dyDescent="0.2">
      <c r="B22" s="11" t="s">
        <v>23</v>
      </c>
      <c r="C22" s="9"/>
      <c r="D22" s="20"/>
      <c r="E22" s="21"/>
      <c r="F22" s="20">
        <f t="shared" si="5"/>
        <v>0</v>
      </c>
      <c r="G22" s="21"/>
      <c r="H22" s="21"/>
      <c r="I22" s="21">
        <f t="shared" si="6"/>
        <v>0</v>
      </c>
    </row>
    <row r="23" spans="2:9" x14ac:dyDescent="0.2">
      <c r="B23" s="11" t="s">
        <v>24</v>
      </c>
      <c r="C23" s="9"/>
      <c r="D23" s="20">
        <v>2797353.4</v>
      </c>
      <c r="E23" s="21">
        <v>-1303204</v>
      </c>
      <c r="F23" s="20">
        <f t="shared" si="5"/>
        <v>1494149.4</v>
      </c>
      <c r="G23" s="21">
        <v>1488475.78</v>
      </c>
      <c r="H23" s="21">
        <v>1488475.78</v>
      </c>
      <c r="I23" s="21">
        <f t="shared" si="6"/>
        <v>5673.6199999998789</v>
      </c>
    </row>
    <row r="24" spans="2:9" x14ac:dyDescent="0.2">
      <c r="B24" s="11" t="s">
        <v>25</v>
      </c>
      <c r="C24" s="9"/>
      <c r="D24" s="20">
        <v>704295.86</v>
      </c>
      <c r="E24" s="21">
        <v>-514259.65</v>
      </c>
      <c r="F24" s="20">
        <f t="shared" si="5"/>
        <v>190036.20999999996</v>
      </c>
      <c r="G24" s="21">
        <v>190036.21</v>
      </c>
      <c r="H24" s="21">
        <v>190036.21</v>
      </c>
      <c r="I24" s="21">
        <f t="shared" si="6"/>
        <v>0</v>
      </c>
    </row>
    <row r="25" spans="2:9" x14ac:dyDescent="0.2">
      <c r="B25" s="11" t="s">
        <v>26</v>
      </c>
      <c r="C25" s="9"/>
      <c r="D25" s="20">
        <v>12687823.890000001</v>
      </c>
      <c r="E25" s="21">
        <v>2200033.44</v>
      </c>
      <c r="F25" s="20">
        <f t="shared" si="5"/>
        <v>14887857.33</v>
      </c>
      <c r="G25" s="21">
        <v>9454494.25</v>
      </c>
      <c r="H25" s="21">
        <v>9454494.25</v>
      </c>
      <c r="I25" s="21">
        <f t="shared" si="6"/>
        <v>5433363.0800000001</v>
      </c>
    </row>
    <row r="26" spans="2:9" x14ac:dyDescent="0.2">
      <c r="B26" s="11" t="s">
        <v>27</v>
      </c>
      <c r="C26" s="9"/>
      <c r="D26" s="20">
        <v>1344150.94</v>
      </c>
      <c r="E26" s="21">
        <v>11817.33</v>
      </c>
      <c r="F26" s="20">
        <f t="shared" si="5"/>
        <v>1355968.27</v>
      </c>
      <c r="G26" s="21">
        <v>1345788.27</v>
      </c>
      <c r="H26" s="21">
        <v>1345788.27</v>
      </c>
      <c r="I26" s="21">
        <f t="shared" si="6"/>
        <v>10180</v>
      </c>
    </row>
    <row r="27" spans="2:9" x14ac:dyDescent="0.2">
      <c r="B27" s="11" t="s">
        <v>28</v>
      </c>
      <c r="C27" s="9"/>
      <c r="D27" s="20">
        <v>35000</v>
      </c>
      <c r="E27" s="21">
        <v>-34030.239999999998</v>
      </c>
      <c r="F27" s="20">
        <f t="shared" si="5"/>
        <v>969.76000000000204</v>
      </c>
      <c r="G27" s="21">
        <v>969.76</v>
      </c>
      <c r="H27" s="21">
        <v>969.76</v>
      </c>
      <c r="I27" s="21">
        <f t="shared" si="6"/>
        <v>2.0463630789890885E-12</v>
      </c>
    </row>
    <row r="28" spans="2:9" x14ac:dyDescent="0.2">
      <c r="B28" s="11" t="s">
        <v>29</v>
      </c>
      <c r="C28" s="9"/>
      <c r="D28" s="20">
        <v>4327080.5199999996</v>
      </c>
      <c r="E28" s="21">
        <v>-1866535.74</v>
      </c>
      <c r="F28" s="20">
        <f t="shared" si="5"/>
        <v>2460544.7799999993</v>
      </c>
      <c r="G28" s="21">
        <v>2420393.17</v>
      </c>
      <c r="H28" s="21">
        <v>2420393.17</v>
      </c>
      <c r="I28" s="21">
        <f t="shared" si="6"/>
        <v>40151.609999999404</v>
      </c>
    </row>
    <row r="29" spans="2:9" x14ac:dyDescent="0.2">
      <c r="B29" s="1" t="s">
        <v>30</v>
      </c>
      <c r="C29" s="7"/>
      <c r="D29" s="20">
        <f t="shared" ref="D29:I29" si="7">SUM(D30:D38)</f>
        <v>48870470.850000001</v>
      </c>
      <c r="E29" s="20">
        <f t="shared" si="7"/>
        <v>12179101.880000001</v>
      </c>
      <c r="F29" s="20">
        <f t="shared" si="7"/>
        <v>61049572.729999997</v>
      </c>
      <c r="G29" s="20">
        <f t="shared" si="7"/>
        <v>54844262.969999999</v>
      </c>
      <c r="H29" s="20">
        <f t="shared" si="7"/>
        <v>54844262.969999999</v>
      </c>
      <c r="I29" s="20">
        <f t="shared" si="7"/>
        <v>6205309.7600000007</v>
      </c>
    </row>
    <row r="30" spans="2:9" x14ac:dyDescent="0.2">
      <c r="B30" s="11" t="s">
        <v>31</v>
      </c>
      <c r="C30" s="9"/>
      <c r="D30" s="20">
        <v>17977115.41</v>
      </c>
      <c r="E30" s="21">
        <v>-425306.95</v>
      </c>
      <c r="F30" s="20">
        <f t="shared" ref="F30:F38" si="8">D30+E30</f>
        <v>17551808.460000001</v>
      </c>
      <c r="G30" s="21">
        <v>17441391.75</v>
      </c>
      <c r="H30" s="21">
        <v>17441391.75</v>
      </c>
      <c r="I30" s="21">
        <f t="shared" si="6"/>
        <v>110416.71000000089</v>
      </c>
    </row>
    <row r="31" spans="2:9" x14ac:dyDescent="0.2">
      <c r="B31" s="11" t="s">
        <v>32</v>
      </c>
      <c r="C31" s="9"/>
      <c r="D31" s="20">
        <v>7926396.7800000003</v>
      </c>
      <c r="E31" s="21">
        <v>5536508.8300000001</v>
      </c>
      <c r="F31" s="20">
        <f t="shared" si="8"/>
        <v>13462905.609999999</v>
      </c>
      <c r="G31" s="21">
        <v>13462759.689999999</v>
      </c>
      <c r="H31" s="21">
        <v>13462759.689999999</v>
      </c>
      <c r="I31" s="21">
        <f t="shared" si="6"/>
        <v>145.91999999992549</v>
      </c>
    </row>
    <row r="32" spans="2:9" x14ac:dyDescent="0.2">
      <c r="B32" s="11" t="s">
        <v>33</v>
      </c>
      <c r="C32" s="9"/>
      <c r="D32" s="20">
        <v>4748511</v>
      </c>
      <c r="E32" s="21">
        <v>582611.06999999995</v>
      </c>
      <c r="F32" s="20">
        <f t="shared" si="8"/>
        <v>5331122.07</v>
      </c>
      <c r="G32" s="21">
        <v>5331122.07</v>
      </c>
      <c r="H32" s="21">
        <v>5331122.07</v>
      </c>
      <c r="I32" s="21">
        <f t="shared" si="6"/>
        <v>0</v>
      </c>
    </row>
    <row r="33" spans="2:9" x14ac:dyDescent="0.2">
      <c r="B33" s="11" t="s">
        <v>34</v>
      </c>
      <c r="C33" s="9"/>
      <c r="D33" s="20">
        <v>422672</v>
      </c>
      <c r="E33" s="21">
        <v>30145.16</v>
      </c>
      <c r="F33" s="20">
        <f t="shared" si="8"/>
        <v>452817.16</v>
      </c>
      <c r="G33" s="21">
        <v>446008.19</v>
      </c>
      <c r="H33" s="21">
        <v>446008.19</v>
      </c>
      <c r="I33" s="21">
        <f t="shared" si="6"/>
        <v>6808.9699999999721</v>
      </c>
    </row>
    <row r="34" spans="2:9" x14ac:dyDescent="0.2">
      <c r="B34" s="11" t="s">
        <v>35</v>
      </c>
      <c r="C34" s="9"/>
      <c r="D34" s="20">
        <v>1432300.21</v>
      </c>
      <c r="E34" s="21">
        <v>678771.71</v>
      </c>
      <c r="F34" s="20">
        <f t="shared" si="8"/>
        <v>2111071.92</v>
      </c>
      <c r="G34" s="21">
        <v>2110513.6</v>
      </c>
      <c r="H34" s="21">
        <v>2110513.6</v>
      </c>
      <c r="I34" s="21">
        <f t="shared" si="6"/>
        <v>558.31999999983236</v>
      </c>
    </row>
    <row r="35" spans="2:9" x14ac:dyDescent="0.2">
      <c r="B35" s="11" t="s">
        <v>36</v>
      </c>
      <c r="C35" s="9"/>
      <c r="D35" s="20">
        <v>2288587</v>
      </c>
      <c r="E35" s="21">
        <v>-9566.99</v>
      </c>
      <c r="F35" s="20">
        <f t="shared" si="8"/>
        <v>2279020.0099999998</v>
      </c>
      <c r="G35" s="21">
        <v>2279020.0099999998</v>
      </c>
      <c r="H35" s="21">
        <v>2279020.0099999998</v>
      </c>
      <c r="I35" s="21">
        <f t="shared" si="6"/>
        <v>0</v>
      </c>
    </row>
    <row r="36" spans="2:9" x14ac:dyDescent="0.2">
      <c r="B36" s="11" t="s">
        <v>37</v>
      </c>
      <c r="C36" s="9"/>
      <c r="D36" s="20">
        <v>419626.3</v>
      </c>
      <c r="E36" s="21">
        <v>-259917.72</v>
      </c>
      <c r="F36" s="20">
        <f t="shared" si="8"/>
        <v>159708.57999999999</v>
      </c>
      <c r="G36" s="21">
        <v>159708.57999999999</v>
      </c>
      <c r="H36" s="21">
        <v>159708.57999999999</v>
      </c>
      <c r="I36" s="21">
        <f t="shared" si="6"/>
        <v>0</v>
      </c>
    </row>
    <row r="37" spans="2:9" x14ac:dyDescent="0.2">
      <c r="B37" s="11" t="s">
        <v>38</v>
      </c>
      <c r="C37" s="9"/>
      <c r="D37" s="20">
        <v>4062388.75</v>
      </c>
      <c r="E37" s="21">
        <v>2240413.91</v>
      </c>
      <c r="F37" s="20">
        <f t="shared" si="8"/>
        <v>6302802.6600000001</v>
      </c>
      <c r="G37" s="21">
        <v>3302802.66</v>
      </c>
      <c r="H37" s="21">
        <v>3302802.66</v>
      </c>
      <c r="I37" s="21">
        <f t="shared" si="6"/>
        <v>3000000</v>
      </c>
    </row>
    <row r="38" spans="2:9" x14ac:dyDescent="0.2">
      <c r="B38" s="11" t="s">
        <v>39</v>
      </c>
      <c r="C38" s="9"/>
      <c r="D38" s="20">
        <v>9592873.4000000004</v>
      </c>
      <c r="E38" s="21">
        <v>3805442.86</v>
      </c>
      <c r="F38" s="20">
        <f t="shared" si="8"/>
        <v>13398316.26</v>
      </c>
      <c r="G38" s="21">
        <v>10310936.42</v>
      </c>
      <c r="H38" s="21">
        <v>10310936.42</v>
      </c>
      <c r="I38" s="21">
        <f t="shared" si="6"/>
        <v>3087379.84</v>
      </c>
    </row>
    <row r="39" spans="2:9" ht="25.5" customHeight="1" x14ac:dyDescent="0.2">
      <c r="B39" s="42" t="s">
        <v>40</v>
      </c>
      <c r="C39" s="43"/>
      <c r="D39" s="20">
        <f t="shared" ref="D39:I39" si="9">SUM(D40:D48)</f>
        <v>6274051</v>
      </c>
      <c r="E39" s="20">
        <f t="shared" si="9"/>
        <v>2195670.89</v>
      </c>
      <c r="F39" s="20">
        <f>SUM(F40:F48)</f>
        <v>8469721.8900000006</v>
      </c>
      <c r="G39" s="20">
        <f t="shared" si="9"/>
        <v>8330899.9500000002</v>
      </c>
      <c r="H39" s="20">
        <f t="shared" si="9"/>
        <v>8330899.9500000002</v>
      </c>
      <c r="I39" s="20">
        <f t="shared" si="9"/>
        <v>138821.93999999948</v>
      </c>
    </row>
    <row r="40" spans="2:9" x14ac:dyDescent="0.2">
      <c r="B40" s="11" t="s">
        <v>41</v>
      </c>
      <c r="C40" s="9"/>
      <c r="D40" s="20">
        <v>5000</v>
      </c>
      <c r="E40" s="21">
        <v>2696367</v>
      </c>
      <c r="F40" s="20">
        <f>D40+E40</f>
        <v>2701367</v>
      </c>
      <c r="G40" s="21">
        <v>2701367</v>
      </c>
      <c r="H40" s="21">
        <v>2701367</v>
      </c>
      <c r="I40" s="21">
        <f t="shared" si="6"/>
        <v>0</v>
      </c>
    </row>
    <row r="41" spans="2:9" x14ac:dyDescent="0.2">
      <c r="B41" s="11" t="s">
        <v>42</v>
      </c>
      <c r="C41" s="9"/>
      <c r="D41" s="20">
        <v>1162683</v>
      </c>
      <c r="E41" s="21">
        <v>94100</v>
      </c>
      <c r="F41" s="20">
        <f t="shared" ref="F41:F83" si="10">D41+E41</f>
        <v>1256783</v>
      </c>
      <c r="G41" s="21">
        <v>1125962</v>
      </c>
      <c r="H41" s="21">
        <v>1125962</v>
      </c>
      <c r="I41" s="21">
        <f t="shared" si="6"/>
        <v>130821</v>
      </c>
    </row>
    <row r="42" spans="2:9" x14ac:dyDescent="0.2">
      <c r="B42" s="11" t="s">
        <v>43</v>
      </c>
      <c r="C42" s="9"/>
      <c r="D42" s="20"/>
      <c r="E42" s="21"/>
      <c r="F42" s="20">
        <f t="shared" si="10"/>
        <v>0</v>
      </c>
      <c r="G42" s="21"/>
      <c r="H42" s="21"/>
      <c r="I42" s="21">
        <f t="shared" si="6"/>
        <v>0</v>
      </c>
    </row>
    <row r="43" spans="2:9" x14ac:dyDescent="0.2">
      <c r="B43" s="11" t="s">
        <v>44</v>
      </c>
      <c r="C43" s="9"/>
      <c r="D43" s="20">
        <v>5106368</v>
      </c>
      <c r="E43" s="21">
        <v>-594796.11</v>
      </c>
      <c r="F43" s="20">
        <f t="shared" si="10"/>
        <v>4511571.8899999997</v>
      </c>
      <c r="G43" s="21">
        <v>4503570.95</v>
      </c>
      <c r="H43" s="21">
        <v>4503570.95</v>
      </c>
      <c r="I43" s="21">
        <f t="shared" si="6"/>
        <v>8000.9399999994785</v>
      </c>
    </row>
    <row r="44" spans="2:9" x14ac:dyDescent="0.2">
      <c r="B44" s="11" t="s">
        <v>45</v>
      </c>
      <c r="C44" s="9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x14ac:dyDescent="0.2">
      <c r="B45" s="11" t="s">
        <v>46</v>
      </c>
      <c r="C45" s="9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x14ac:dyDescent="0.2">
      <c r="B46" s="11" t="s">
        <v>47</v>
      </c>
      <c r="C46" s="9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x14ac:dyDescent="0.2">
      <c r="B47" s="11" t="s">
        <v>48</v>
      </c>
      <c r="C47" s="9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x14ac:dyDescent="0.2">
      <c r="B48" s="11" t="s">
        <v>49</v>
      </c>
      <c r="C48" s="9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x14ac:dyDescent="0.2">
      <c r="B49" s="42" t="s">
        <v>50</v>
      </c>
      <c r="C49" s="43"/>
      <c r="D49" s="20">
        <f t="shared" ref="D49:I49" si="11">SUM(D50:D58)</f>
        <v>643716.32000000007</v>
      </c>
      <c r="E49" s="20">
        <f t="shared" si="11"/>
        <v>2875920.7800000003</v>
      </c>
      <c r="F49" s="20">
        <f t="shared" si="11"/>
        <v>3519637.1</v>
      </c>
      <c r="G49" s="20">
        <f t="shared" si="11"/>
        <v>3519637.1</v>
      </c>
      <c r="H49" s="20">
        <f t="shared" si="11"/>
        <v>3519637.1</v>
      </c>
      <c r="I49" s="20">
        <f t="shared" si="11"/>
        <v>0</v>
      </c>
    </row>
    <row r="50" spans="2:9" x14ac:dyDescent="0.2">
      <c r="B50" s="11" t="s">
        <v>51</v>
      </c>
      <c r="C50" s="9"/>
      <c r="D50" s="20">
        <v>120640</v>
      </c>
      <c r="E50" s="21">
        <v>3202415.2</v>
      </c>
      <c r="F50" s="20">
        <f t="shared" si="10"/>
        <v>3323055.2</v>
      </c>
      <c r="G50" s="21">
        <v>3323055.2</v>
      </c>
      <c r="H50" s="21">
        <v>3323055.2</v>
      </c>
      <c r="I50" s="21">
        <f t="shared" si="6"/>
        <v>0</v>
      </c>
    </row>
    <row r="51" spans="2:9" x14ac:dyDescent="0.2">
      <c r="B51" s="11" t="s">
        <v>52</v>
      </c>
      <c r="C51" s="9"/>
      <c r="D51" s="20"/>
      <c r="E51" s="21"/>
      <c r="F51" s="20">
        <f t="shared" si="10"/>
        <v>0</v>
      </c>
      <c r="G51" s="21"/>
      <c r="H51" s="21"/>
      <c r="I51" s="21">
        <f t="shared" si="6"/>
        <v>0</v>
      </c>
    </row>
    <row r="52" spans="2:9" x14ac:dyDescent="0.2">
      <c r="B52" s="11" t="s">
        <v>53</v>
      </c>
      <c r="C52" s="9"/>
      <c r="D52" s="20"/>
      <c r="E52" s="21"/>
      <c r="F52" s="20">
        <f t="shared" si="10"/>
        <v>0</v>
      </c>
      <c r="G52" s="21"/>
      <c r="H52" s="21"/>
      <c r="I52" s="21">
        <f t="shared" si="6"/>
        <v>0</v>
      </c>
    </row>
    <row r="53" spans="2:9" x14ac:dyDescent="0.2">
      <c r="B53" s="11" t="s">
        <v>54</v>
      </c>
      <c r="C53" s="9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x14ac:dyDescent="0.2">
      <c r="B54" s="11" t="s">
        <v>55</v>
      </c>
      <c r="C54" s="9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x14ac:dyDescent="0.2">
      <c r="B55" s="11" t="s">
        <v>56</v>
      </c>
      <c r="C55" s="9"/>
      <c r="D55" s="20">
        <v>521076.32</v>
      </c>
      <c r="E55" s="21">
        <v>-324494.42</v>
      </c>
      <c r="F55" s="20">
        <f t="shared" si="10"/>
        <v>196581.90000000002</v>
      </c>
      <c r="G55" s="21">
        <v>196581.9</v>
      </c>
      <c r="H55" s="21">
        <v>196581.9</v>
      </c>
      <c r="I55" s="21">
        <f t="shared" si="6"/>
        <v>0</v>
      </c>
    </row>
    <row r="56" spans="2:9" x14ac:dyDescent="0.2">
      <c r="B56" s="11" t="s">
        <v>57</v>
      </c>
      <c r="C56" s="9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x14ac:dyDescent="0.2">
      <c r="B57" s="11" t="s">
        <v>58</v>
      </c>
      <c r="C57" s="9"/>
      <c r="D57" s="20"/>
      <c r="E57" s="21"/>
      <c r="F57" s="20">
        <f t="shared" si="10"/>
        <v>0</v>
      </c>
      <c r="G57" s="21"/>
      <c r="H57" s="21"/>
      <c r="I57" s="21">
        <f t="shared" si="6"/>
        <v>0</v>
      </c>
    </row>
    <row r="58" spans="2:9" x14ac:dyDescent="0.2">
      <c r="B58" s="11" t="s">
        <v>59</v>
      </c>
      <c r="C58" s="9"/>
      <c r="D58" s="20">
        <v>2000</v>
      </c>
      <c r="E58" s="21">
        <v>-2000</v>
      </c>
      <c r="F58" s="20">
        <f t="shared" si="10"/>
        <v>0</v>
      </c>
      <c r="G58" s="21">
        <v>0</v>
      </c>
      <c r="H58" s="21">
        <v>0</v>
      </c>
      <c r="I58" s="21">
        <f t="shared" si="6"/>
        <v>0</v>
      </c>
    </row>
    <row r="59" spans="2:9" x14ac:dyDescent="0.2">
      <c r="B59" s="1" t="s">
        <v>60</v>
      </c>
      <c r="C59" s="7"/>
      <c r="D59" s="20">
        <f>SUM(D60:D62)</f>
        <v>5650000</v>
      </c>
      <c r="E59" s="20">
        <f>SUM(E60:E62)</f>
        <v>26693573.390000001</v>
      </c>
      <c r="F59" s="20">
        <f>SUM(F60:F62)</f>
        <v>32343573.390000001</v>
      </c>
      <c r="G59" s="20">
        <f>SUM(G60:G62)</f>
        <v>32343423.449999999</v>
      </c>
      <c r="H59" s="20">
        <f>SUM(H60:H62)</f>
        <v>32343423.449999999</v>
      </c>
      <c r="I59" s="21">
        <f t="shared" si="6"/>
        <v>149.9400000013411</v>
      </c>
    </row>
    <row r="60" spans="2:9" x14ac:dyDescent="0.2">
      <c r="B60" s="11" t="s">
        <v>61</v>
      </c>
      <c r="C60" s="9"/>
      <c r="D60" s="20">
        <v>5650000</v>
      </c>
      <c r="E60" s="21">
        <v>26693573.390000001</v>
      </c>
      <c r="F60" s="20">
        <f t="shared" si="10"/>
        <v>32343573.390000001</v>
      </c>
      <c r="G60" s="21">
        <v>32343423.449999999</v>
      </c>
      <c r="H60" s="21">
        <v>32343423.449999999</v>
      </c>
      <c r="I60" s="21">
        <f t="shared" si="6"/>
        <v>149.9400000013411</v>
      </c>
    </row>
    <row r="61" spans="2:9" x14ac:dyDescent="0.2">
      <c r="B61" s="11" t="s">
        <v>62</v>
      </c>
      <c r="C61" s="9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x14ac:dyDescent="0.2">
      <c r="B62" s="11" t="s">
        <v>63</v>
      </c>
      <c r="C62" s="9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x14ac:dyDescent="0.2">
      <c r="B63" s="42" t="s">
        <v>64</v>
      </c>
      <c r="C63" s="43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x14ac:dyDescent="0.2">
      <c r="B64" s="11" t="s">
        <v>65</v>
      </c>
      <c r="C64" s="9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x14ac:dyDescent="0.2">
      <c r="B65" s="11" t="s">
        <v>66</v>
      </c>
      <c r="C65" s="9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x14ac:dyDescent="0.2">
      <c r="B66" s="11" t="s">
        <v>67</v>
      </c>
      <c r="C66" s="9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x14ac:dyDescent="0.2">
      <c r="B67" s="11" t="s">
        <v>68</v>
      </c>
      <c r="C67" s="9"/>
      <c r="D67" s="20"/>
      <c r="E67" s="21"/>
      <c r="F67" s="20">
        <f t="shared" si="10"/>
        <v>0</v>
      </c>
      <c r="G67" s="21"/>
      <c r="H67" s="21"/>
      <c r="I67" s="21">
        <f t="shared" si="6"/>
        <v>0</v>
      </c>
    </row>
    <row r="68" spans="2:9" x14ac:dyDescent="0.2">
      <c r="B68" s="11" t="s">
        <v>69</v>
      </c>
      <c r="C68" s="9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x14ac:dyDescent="0.2">
      <c r="B69" s="11" t="s">
        <v>70</v>
      </c>
      <c r="C69" s="9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x14ac:dyDescent="0.2">
      <c r="B70" s="11" t="s">
        <v>71</v>
      </c>
      <c r="C70" s="9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x14ac:dyDescent="0.2">
      <c r="B71" s="11" t="s">
        <v>72</v>
      </c>
      <c r="C71" s="9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x14ac:dyDescent="0.2">
      <c r="B72" s="1" t="s">
        <v>73</v>
      </c>
      <c r="C72" s="7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x14ac:dyDescent="0.2">
      <c r="B73" s="11" t="s">
        <v>74</v>
      </c>
      <c r="C73" s="9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x14ac:dyDescent="0.2">
      <c r="B74" s="11" t="s">
        <v>75</v>
      </c>
      <c r="C74" s="9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x14ac:dyDescent="0.2">
      <c r="B75" s="11" t="s">
        <v>76</v>
      </c>
      <c r="C75" s="9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x14ac:dyDescent="0.2">
      <c r="B76" s="1" t="s">
        <v>77</v>
      </c>
      <c r="C76" s="7"/>
      <c r="D76" s="20">
        <f>SUM(D77:D83)</f>
        <v>6135054.0099999998</v>
      </c>
      <c r="E76" s="20">
        <f>SUM(E77:E83)</f>
        <v>-75500.009999999995</v>
      </c>
      <c r="F76" s="20">
        <f>SUM(F77:F83)</f>
        <v>6059554</v>
      </c>
      <c r="G76" s="20">
        <f>SUM(G77:G83)</f>
        <v>6059554</v>
      </c>
      <c r="H76" s="20">
        <f>SUM(H77:H83)</f>
        <v>6059554</v>
      </c>
      <c r="I76" s="21">
        <f t="shared" si="6"/>
        <v>0</v>
      </c>
    </row>
    <row r="77" spans="2:9" x14ac:dyDescent="0.2">
      <c r="B77" s="11" t="s">
        <v>78</v>
      </c>
      <c r="C77" s="9"/>
      <c r="D77" s="20"/>
      <c r="E77" s="21"/>
      <c r="F77" s="20">
        <f t="shared" si="10"/>
        <v>0</v>
      </c>
      <c r="G77" s="21"/>
      <c r="H77" s="21"/>
      <c r="I77" s="21">
        <f t="shared" si="6"/>
        <v>0</v>
      </c>
    </row>
    <row r="78" spans="2:9" x14ac:dyDescent="0.2">
      <c r="B78" s="11" t="s">
        <v>79</v>
      </c>
      <c r="C78" s="9"/>
      <c r="D78" s="20"/>
      <c r="E78" s="21"/>
      <c r="F78" s="20">
        <f t="shared" si="10"/>
        <v>0</v>
      </c>
      <c r="G78" s="21"/>
      <c r="H78" s="21"/>
      <c r="I78" s="21">
        <f t="shared" si="6"/>
        <v>0</v>
      </c>
    </row>
    <row r="79" spans="2:9" x14ac:dyDescent="0.2">
      <c r="B79" s="11" t="s">
        <v>80</v>
      </c>
      <c r="C79" s="9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x14ac:dyDescent="0.2">
      <c r="B80" s="11" t="s">
        <v>81</v>
      </c>
      <c r="C80" s="9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x14ac:dyDescent="0.2">
      <c r="B81" s="11" t="s">
        <v>82</v>
      </c>
      <c r="C81" s="9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x14ac:dyDescent="0.2">
      <c r="B82" s="11" t="s">
        <v>83</v>
      </c>
      <c r="C82" s="9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x14ac:dyDescent="0.2">
      <c r="B83" s="11" t="s">
        <v>84</v>
      </c>
      <c r="C83" s="9"/>
      <c r="D83" s="20">
        <v>6135054.0099999998</v>
      </c>
      <c r="E83" s="21">
        <v>-75500.009999999995</v>
      </c>
      <c r="F83" s="20">
        <f t="shared" si="10"/>
        <v>6059554</v>
      </c>
      <c r="G83" s="21">
        <v>6059554</v>
      </c>
      <c r="H83" s="21">
        <v>6059554</v>
      </c>
      <c r="I83" s="21">
        <f t="shared" si="6"/>
        <v>0</v>
      </c>
    </row>
    <row r="84" spans="2:9" x14ac:dyDescent="0.2">
      <c r="B84" s="14"/>
      <c r="C84" s="15"/>
      <c r="D84" s="22"/>
      <c r="E84" s="23"/>
      <c r="F84" s="23"/>
      <c r="G84" s="23"/>
      <c r="H84" s="23"/>
      <c r="I84" s="23"/>
    </row>
    <row r="85" spans="2:9" x14ac:dyDescent="0.2">
      <c r="B85" s="12" t="s">
        <v>85</v>
      </c>
      <c r="C85" s="13"/>
      <c r="D85" s="24">
        <f t="shared" ref="D85:I85" si="12">D86+D104+D94+D114+D124+D134+D138+D147+D151</f>
        <v>230064951.33999997</v>
      </c>
      <c r="E85" s="24">
        <f>E86+E104+E94+E114+E124+E134+E138+E147+E151</f>
        <v>219943.31000000052</v>
      </c>
      <c r="F85" s="24">
        <f t="shared" si="12"/>
        <v>230284894.65000001</v>
      </c>
      <c r="G85" s="24">
        <f>G86+G104+G94+G114+G124+G134+G138+G147+G151</f>
        <v>193788147.50999999</v>
      </c>
      <c r="H85" s="24">
        <f>H86+H104+H94+H114+H124+H134+H138+H147+H151</f>
        <v>193496095.59</v>
      </c>
      <c r="I85" s="24">
        <f t="shared" si="12"/>
        <v>36496747.139999978</v>
      </c>
    </row>
    <row r="86" spans="2:9" x14ac:dyDescent="0.2">
      <c r="B86" s="1" t="s">
        <v>12</v>
      </c>
      <c r="C86" s="7"/>
      <c r="D86" s="20">
        <f>SUM(D87:D93)</f>
        <v>69539350.629999995</v>
      </c>
      <c r="E86" s="20">
        <f>SUM(E87:E93)</f>
        <v>0</v>
      </c>
      <c r="F86" s="20">
        <f>SUM(F87:F93)</f>
        <v>69539350.629999995</v>
      </c>
      <c r="G86" s="20">
        <f>SUM(G87:G93)</f>
        <v>44749332.120000005</v>
      </c>
      <c r="H86" s="20">
        <f>SUM(H87:H93)</f>
        <v>44749332.120000005</v>
      </c>
      <c r="I86" s="21">
        <f t="shared" ref="I86:I149" si="13">F86-G86</f>
        <v>24790018.50999999</v>
      </c>
    </row>
    <row r="87" spans="2:9" x14ac:dyDescent="0.2">
      <c r="B87" s="11" t="s">
        <v>13</v>
      </c>
      <c r="C87" s="9"/>
      <c r="D87" s="20">
        <v>28837144.260000002</v>
      </c>
      <c r="E87" s="21">
        <v>1085942.46</v>
      </c>
      <c r="F87" s="20">
        <f t="shared" ref="F87:F103" si="14">D87+E87</f>
        <v>29923086.720000003</v>
      </c>
      <c r="G87" s="21">
        <v>21327509.440000001</v>
      </c>
      <c r="H87" s="21">
        <v>21327509.440000001</v>
      </c>
      <c r="I87" s="21">
        <f t="shared" si="13"/>
        <v>8595577.2800000012</v>
      </c>
    </row>
    <row r="88" spans="2:9" x14ac:dyDescent="0.2">
      <c r="B88" s="11" t="s">
        <v>14</v>
      </c>
      <c r="C88" s="9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x14ac:dyDescent="0.2">
      <c r="B89" s="11" t="s">
        <v>15</v>
      </c>
      <c r="C89" s="9"/>
      <c r="D89" s="20">
        <v>35088783.369999997</v>
      </c>
      <c r="E89" s="21">
        <v>187741.74</v>
      </c>
      <c r="F89" s="20">
        <f t="shared" si="14"/>
        <v>35276525.109999999</v>
      </c>
      <c r="G89" s="21">
        <v>20054508.550000001</v>
      </c>
      <c r="H89" s="21">
        <v>20054508.550000001</v>
      </c>
      <c r="I89" s="21">
        <f t="shared" si="13"/>
        <v>15222016.559999999</v>
      </c>
    </row>
    <row r="90" spans="2:9" x14ac:dyDescent="0.2">
      <c r="B90" s="11" t="s">
        <v>16</v>
      </c>
      <c r="C90" s="9"/>
      <c r="D90" s="20">
        <v>2171975</v>
      </c>
      <c r="E90" s="21">
        <v>0</v>
      </c>
      <c r="F90" s="20">
        <f t="shared" si="14"/>
        <v>2171975</v>
      </c>
      <c r="G90" s="21">
        <v>2171932.52</v>
      </c>
      <c r="H90" s="21">
        <v>2171932.52</v>
      </c>
      <c r="I90" s="21">
        <f t="shared" si="13"/>
        <v>42.479999999981374</v>
      </c>
    </row>
    <row r="91" spans="2:9" x14ac:dyDescent="0.2">
      <c r="B91" s="11" t="s">
        <v>17</v>
      </c>
      <c r="C91" s="9"/>
      <c r="D91" s="20">
        <v>2084819.8</v>
      </c>
      <c r="E91" s="21">
        <v>1000</v>
      </c>
      <c r="F91" s="20">
        <f t="shared" si="14"/>
        <v>2085819.8</v>
      </c>
      <c r="G91" s="21">
        <v>1195381.6100000001</v>
      </c>
      <c r="H91" s="21">
        <v>1195381.6100000001</v>
      </c>
      <c r="I91" s="21">
        <f t="shared" si="13"/>
        <v>890438.19</v>
      </c>
    </row>
    <row r="92" spans="2:9" x14ac:dyDescent="0.2">
      <c r="B92" s="11" t="s">
        <v>18</v>
      </c>
      <c r="C92" s="9"/>
      <c r="D92" s="20">
        <v>1356628.2</v>
      </c>
      <c r="E92" s="21">
        <v>-1274684.2</v>
      </c>
      <c r="F92" s="20">
        <f t="shared" si="14"/>
        <v>81944</v>
      </c>
      <c r="G92" s="21">
        <v>0</v>
      </c>
      <c r="H92" s="21">
        <v>0</v>
      </c>
      <c r="I92" s="21">
        <f t="shared" si="13"/>
        <v>81944</v>
      </c>
    </row>
    <row r="93" spans="2:9" x14ac:dyDescent="0.2">
      <c r="B93" s="11" t="s">
        <v>19</v>
      </c>
      <c r="C93" s="9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x14ac:dyDescent="0.2">
      <c r="B94" s="1" t="s">
        <v>20</v>
      </c>
      <c r="C94" s="7"/>
      <c r="D94" s="20">
        <f>SUM(D95:D103)</f>
        <v>10403579.32</v>
      </c>
      <c r="E94" s="20">
        <f>SUM(E95:E103)</f>
        <v>-133793.1</v>
      </c>
      <c r="F94" s="20">
        <f>SUM(F95:F103)</f>
        <v>10269786.220000001</v>
      </c>
      <c r="G94" s="20">
        <f>SUM(G95:G103)</f>
        <v>9489567.8800000008</v>
      </c>
      <c r="H94" s="20">
        <f>SUM(H95:H103)</f>
        <v>9489567.8800000008</v>
      </c>
      <c r="I94" s="21">
        <f t="shared" si="13"/>
        <v>780218.33999999985</v>
      </c>
    </row>
    <row r="95" spans="2:9" x14ac:dyDescent="0.2">
      <c r="B95" s="11" t="s">
        <v>21</v>
      </c>
      <c r="C95" s="9"/>
      <c r="D95" s="20">
        <v>2521704</v>
      </c>
      <c r="E95" s="21">
        <v>127161.31</v>
      </c>
      <c r="F95" s="20">
        <f t="shared" si="14"/>
        <v>2648865.31</v>
      </c>
      <c r="G95" s="21">
        <v>2601665.0699999998</v>
      </c>
      <c r="H95" s="21">
        <v>2601665.0699999998</v>
      </c>
      <c r="I95" s="21">
        <f t="shared" si="13"/>
        <v>47200.240000000224</v>
      </c>
    </row>
    <row r="96" spans="2:9" x14ac:dyDescent="0.2">
      <c r="B96" s="11" t="s">
        <v>22</v>
      </c>
      <c r="C96" s="9"/>
      <c r="D96" s="20">
        <v>70000</v>
      </c>
      <c r="E96" s="21">
        <v>-67990</v>
      </c>
      <c r="F96" s="20">
        <f t="shared" si="14"/>
        <v>2010</v>
      </c>
      <c r="G96" s="21">
        <v>2010</v>
      </c>
      <c r="H96" s="21">
        <v>2010</v>
      </c>
      <c r="I96" s="21">
        <f t="shared" si="13"/>
        <v>0</v>
      </c>
    </row>
    <row r="97" spans="2:9" x14ac:dyDescent="0.2">
      <c r="B97" s="11" t="s">
        <v>23</v>
      </c>
      <c r="C97" s="9"/>
      <c r="D97" s="20">
        <v>300000</v>
      </c>
      <c r="E97" s="21">
        <v>-176800</v>
      </c>
      <c r="F97" s="20">
        <f t="shared" si="14"/>
        <v>123200</v>
      </c>
      <c r="G97" s="21">
        <v>123200</v>
      </c>
      <c r="H97" s="21">
        <v>123200</v>
      </c>
      <c r="I97" s="21">
        <f t="shared" si="13"/>
        <v>0</v>
      </c>
    </row>
    <row r="98" spans="2:9" x14ac:dyDescent="0.2">
      <c r="B98" s="11" t="s">
        <v>24</v>
      </c>
      <c r="C98" s="9"/>
      <c r="D98" s="20">
        <v>648007</v>
      </c>
      <c r="E98" s="21">
        <v>-85468.05</v>
      </c>
      <c r="F98" s="20">
        <f t="shared" si="14"/>
        <v>562538.94999999995</v>
      </c>
      <c r="G98" s="21">
        <v>555203.96</v>
      </c>
      <c r="H98" s="21">
        <v>555203.96</v>
      </c>
      <c r="I98" s="21">
        <f t="shared" si="13"/>
        <v>7334.9899999999907</v>
      </c>
    </row>
    <row r="99" spans="2:9" x14ac:dyDescent="0.2">
      <c r="B99" s="11" t="s">
        <v>25</v>
      </c>
      <c r="C99" s="9"/>
      <c r="D99" s="20">
        <v>11000</v>
      </c>
      <c r="E99" s="21">
        <v>183252.36</v>
      </c>
      <c r="F99" s="20">
        <f t="shared" si="14"/>
        <v>194252.36</v>
      </c>
      <c r="G99" s="21">
        <v>194252.36</v>
      </c>
      <c r="H99" s="21">
        <v>194252.36</v>
      </c>
      <c r="I99" s="21">
        <f t="shared" si="13"/>
        <v>0</v>
      </c>
    </row>
    <row r="100" spans="2:9" x14ac:dyDescent="0.2">
      <c r="B100" s="11" t="s">
        <v>26</v>
      </c>
      <c r="C100" s="9"/>
      <c r="D100" s="20">
        <v>5690699.3200000003</v>
      </c>
      <c r="E100" s="21">
        <v>118602.73</v>
      </c>
      <c r="F100" s="20">
        <f t="shared" si="14"/>
        <v>5809302.0500000007</v>
      </c>
      <c r="G100" s="21">
        <v>5083620.7699999996</v>
      </c>
      <c r="H100" s="21">
        <v>5083620.7699999996</v>
      </c>
      <c r="I100" s="21">
        <f t="shared" si="13"/>
        <v>725681.28000000119</v>
      </c>
    </row>
    <row r="101" spans="2:9" x14ac:dyDescent="0.2">
      <c r="B101" s="11" t="s">
        <v>27</v>
      </c>
      <c r="C101" s="9"/>
      <c r="D101" s="20">
        <v>160000</v>
      </c>
      <c r="E101" s="21">
        <v>-35269.019999999997</v>
      </c>
      <c r="F101" s="20">
        <f t="shared" si="14"/>
        <v>124730.98000000001</v>
      </c>
      <c r="G101" s="21">
        <v>124730.98</v>
      </c>
      <c r="H101" s="21">
        <v>124730.98</v>
      </c>
      <c r="I101" s="21">
        <f t="shared" si="13"/>
        <v>0</v>
      </c>
    </row>
    <row r="102" spans="2:9" x14ac:dyDescent="0.2">
      <c r="B102" s="11" t="s">
        <v>28</v>
      </c>
      <c r="C102" s="9"/>
      <c r="D102" s="20">
        <v>42500</v>
      </c>
      <c r="E102" s="21">
        <v>-39600</v>
      </c>
      <c r="F102" s="20">
        <f t="shared" si="14"/>
        <v>2900</v>
      </c>
      <c r="G102" s="21">
        <v>2900</v>
      </c>
      <c r="H102" s="21">
        <v>2900</v>
      </c>
      <c r="I102" s="21">
        <f t="shared" si="13"/>
        <v>0</v>
      </c>
    </row>
    <row r="103" spans="2:9" x14ac:dyDescent="0.2">
      <c r="B103" s="11" t="s">
        <v>29</v>
      </c>
      <c r="C103" s="9"/>
      <c r="D103" s="20">
        <v>959669</v>
      </c>
      <c r="E103" s="21">
        <v>-157682.43</v>
      </c>
      <c r="F103" s="20">
        <f t="shared" si="14"/>
        <v>801986.57000000007</v>
      </c>
      <c r="G103" s="21">
        <v>801984.74</v>
      </c>
      <c r="H103" s="21">
        <v>801984.74</v>
      </c>
      <c r="I103" s="21">
        <f t="shared" si="13"/>
        <v>1.8300000000745058</v>
      </c>
    </row>
    <row r="104" spans="2:9" x14ac:dyDescent="0.2">
      <c r="B104" s="1" t="s">
        <v>30</v>
      </c>
      <c r="C104" s="7"/>
      <c r="D104" s="20">
        <f>SUM(D105:D113)</f>
        <v>16560042.129999999</v>
      </c>
      <c r="E104" s="20">
        <f>SUM(E105:E113)</f>
        <v>3461576.3300000005</v>
      </c>
      <c r="F104" s="20">
        <f>SUM(F105:F113)</f>
        <v>20021618.460000001</v>
      </c>
      <c r="G104" s="20">
        <f>SUM(G105:G113)</f>
        <v>19858270.280000001</v>
      </c>
      <c r="H104" s="20">
        <f>SUM(H105:H113)</f>
        <v>19840918.619999997</v>
      </c>
      <c r="I104" s="21">
        <f t="shared" si="13"/>
        <v>163348.1799999997</v>
      </c>
    </row>
    <row r="105" spans="2:9" x14ac:dyDescent="0.2">
      <c r="B105" s="11" t="s">
        <v>31</v>
      </c>
      <c r="C105" s="9"/>
      <c r="D105" s="20">
        <v>239050</v>
      </c>
      <c r="E105" s="21">
        <v>440514.41</v>
      </c>
      <c r="F105" s="21">
        <f>D105+E105</f>
        <v>679564.40999999992</v>
      </c>
      <c r="G105" s="21">
        <v>544917.88</v>
      </c>
      <c r="H105" s="21">
        <v>544917.88</v>
      </c>
      <c r="I105" s="21">
        <f t="shared" si="13"/>
        <v>134646.52999999991</v>
      </c>
    </row>
    <row r="106" spans="2:9" x14ac:dyDescent="0.2">
      <c r="B106" s="11" t="s">
        <v>32</v>
      </c>
      <c r="C106" s="9"/>
      <c r="D106" s="20">
        <v>378000</v>
      </c>
      <c r="E106" s="21">
        <v>1334775.6000000001</v>
      </c>
      <c r="F106" s="21">
        <f t="shared" ref="F106:F113" si="15">D106+E106</f>
        <v>1712775.6</v>
      </c>
      <c r="G106" s="21">
        <v>1707531.6</v>
      </c>
      <c r="H106" s="21">
        <v>1707531.6</v>
      </c>
      <c r="I106" s="21">
        <f t="shared" si="13"/>
        <v>5244</v>
      </c>
    </row>
    <row r="107" spans="2:9" x14ac:dyDescent="0.2">
      <c r="B107" s="11" t="s">
        <v>33</v>
      </c>
      <c r="C107" s="9"/>
      <c r="D107" s="20">
        <v>2676268.96</v>
      </c>
      <c r="E107" s="21">
        <v>805289.61</v>
      </c>
      <c r="F107" s="21">
        <f t="shared" si="15"/>
        <v>3481558.57</v>
      </c>
      <c r="G107" s="21">
        <v>3481558.57</v>
      </c>
      <c r="H107" s="21">
        <v>3481558.57</v>
      </c>
      <c r="I107" s="21">
        <f t="shared" si="13"/>
        <v>0</v>
      </c>
    </row>
    <row r="108" spans="2:9" x14ac:dyDescent="0.2">
      <c r="B108" s="11" t="s">
        <v>34</v>
      </c>
      <c r="C108" s="9"/>
      <c r="D108" s="20">
        <v>445500</v>
      </c>
      <c r="E108" s="21">
        <v>-308251.14</v>
      </c>
      <c r="F108" s="21">
        <f t="shared" si="15"/>
        <v>137248.85999999999</v>
      </c>
      <c r="G108" s="21">
        <v>113791.21</v>
      </c>
      <c r="H108" s="21">
        <v>96439.55</v>
      </c>
      <c r="I108" s="21">
        <f t="shared" si="13"/>
        <v>23457.64999999998</v>
      </c>
    </row>
    <row r="109" spans="2:9" x14ac:dyDescent="0.2">
      <c r="B109" s="11" t="s">
        <v>35</v>
      </c>
      <c r="C109" s="9"/>
      <c r="D109" s="20">
        <v>7755073.1699999999</v>
      </c>
      <c r="E109" s="21">
        <v>361008.17</v>
      </c>
      <c r="F109" s="21">
        <f t="shared" si="15"/>
        <v>8116081.3399999999</v>
      </c>
      <c r="G109" s="21">
        <v>8116081.3399999999</v>
      </c>
      <c r="H109" s="21">
        <v>8116081.3399999999</v>
      </c>
      <c r="I109" s="21">
        <f t="shared" si="13"/>
        <v>0</v>
      </c>
    </row>
    <row r="110" spans="2:9" x14ac:dyDescent="0.2">
      <c r="B110" s="11" t="s">
        <v>36</v>
      </c>
      <c r="C110" s="9"/>
      <c r="D110" s="20">
        <v>0</v>
      </c>
      <c r="E110" s="21">
        <v>259760.01</v>
      </c>
      <c r="F110" s="21">
        <f t="shared" si="15"/>
        <v>259760.01</v>
      </c>
      <c r="G110" s="21">
        <v>259760.01</v>
      </c>
      <c r="H110" s="21">
        <v>259760.01</v>
      </c>
      <c r="I110" s="21">
        <f t="shared" si="13"/>
        <v>0</v>
      </c>
    </row>
    <row r="111" spans="2:9" x14ac:dyDescent="0.2">
      <c r="B111" s="11" t="s">
        <v>37</v>
      </c>
      <c r="C111" s="9"/>
      <c r="D111" s="20">
        <v>62150</v>
      </c>
      <c r="E111" s="21">
        <v>-61686.01</v>
      </c>
      <c r="F111" s="21">
        <f t="shared" si="15"/>
        <v>463.98999999999796</v>
      </c>
      <c r="G111" s="21">
        <v>463.99</v>
      </c>
      <c r="H111" s="21">
        <v>463.99</v>
      </c>
      <c r="I111" s="21">
        <f t="shared" si="13"/>
        <v>-2.0463630789890885E-12</v>
      </c>
    </row>
    <row r="112" spans="2:9" x14ac:dyDescent="0.2">
      <c r="B112" s="11" t="s">
        <v>38</v>
      </c>
      <c r="C112" s="9"/>
      <c r="D112" s="20">
        <v>0</v>
      </c>
      <c r="E112" s="21">
        <v>722323</v>
      </c>
      <c r="F112" s="21">
        <f t="shared" si="15"/>
        <v>722323</v>
      </c>
      <c r="G112" s="21">
        <v>722323</v>
      </c>
      <c r="H112" s="21">
        <v>722323</v>
      </c>
      <c r="I112" s="21">
        <f t="shared" si="13"/>
        <v>0</v>
      </c>
    </row>
    <row r="113" spans="2:9" x14ac:dyDescent="0.2">
      <c r="B113" s="11" t="s">
        <v>39</v>
      </c>
      <c r="C113" s="9"/>
      <c r="D113" s="20">
        <v>5004000</v>
      </c>
      <c r="E113" s="21">
        <v>-92157.32</v>
      </c>
      <c r="F113" s="21">
        <f t="shared" si="15"/>
        <v>4911842.68</v>
      </c>
      <c r="G113" s="21">
        <v>4911842.68</v>
      </c>
      <c r="H113" s="21">
        <v>4911842.68</v>
      </c>
      <c r="I113" s="21">
        <f t="shared" si="13"/>
        <v>0</v>
      </c>
    </row>
    <row r="114" spans="2:9" ht="25.5" customHeight="1" x14ac:dyDescent="0.2">
      <c r="B114" s="42" t="s">
        <v>40</v>
      </c>
      <c r="C114" s="43"/>
      <c r="D114" s="20">
        <f>SUM(D115:D123)</f>
        <v>0</v>
      </c>
      <c r="E114" s="20">
        <f>SUM(E115:E123)</f>
        <v>0</v>
      </c>
      <c r="F114" s="20">
        <f>SUM(F115:F123)</f>
        <v>0</v>
      </c>
      <c r="G114" s="20">
        <f>SUM(G115:G123)</f>
        <v>0</v>
      </c>
      <c r="H114" s="20">
        <f>SUM(H115:H123)</f>
        <v>0</v>
      </c>
      <c r="I114" s="21">
        <f t="shared" si="13"/>
        <v>0</v>
      </c>
    </row>
    <row r="115" spans="2:9" x14ac:dyDescent="0.2">
      <c r="B115" s="11" t="s">
        <v>41</v>
      </c>
      <c r="C115" s="9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x14ac:dyDescent="0.2">
      <c r="B116" s="11" t="s">
        <v>42</v>
      </c>
      <c r="C116" s="9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x14ac:dyDescent="0.2">
      <c r="B117" s="11" t="s">
        <v>43</v>
      </c>
      <c r="C117" s="9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x14ac:dyDescent="0.2">
      <c r="B118" s="11" t="s">
        <v>44</v>
      </c>
      <c r="C118" s="9"/>
      <c r="D118" s="20"/>
      <c r="E118" s="21"/>
      <c r="F118" s="21">
        <f t="shared" si="16"/>
        <v>0</v>
      </c>
      <c r="G118" s="21"/>
      <c r="H118" s="21"/>
      <c r="I118" s="21">
        <f t="shared" si="13"/>
        <v>0</v>
      </c>
    </row>
    <row r="119" spans="2:9" x14ac:dyDescent="0.2">
      <c r="B119" s="11" t="s">
        <v>45</v>
      </c>
      <c r="C119" s="9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x14ac:dyDescent="0.2">
      <c r="B120" s="11" t="s">
        <v>46</v>
      </c>
      <c r="C120" s="9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x14ac:dyDescent="0.2">
      <c r="B121" s="11" t="s">
        <v>47</v>
      </c>
      <c r="C121" s="9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x14ac:dyDescent="0.2">
      <c r="B122" s="11" t="s">
        <v>48</v>
      </c>
      <c r="C122" s="9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x14ac:dyDescent="0.2">
      <c r="B123" s="11" t="s">
        <v>49</v>
      </c>
      <c r="C123" s="9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x14ac:dyDescent="0.2">
      <c r="B124" s="1" t="s">
        <v>50</v>
      </c>
      <c r="C124" s="7"/>
      <c r="D124" s="20">
        <f>SUM(D125:D133)</f>
        <v>3050460.31</v>
      </c>
      <c r="E124" s="20">
        <f>SUM(E125:E133)</f>
        <v>-1096138.04</v>
      </c>
      <c r="F124" s="20">
        <f>SUM(F125:F133)</f>
        <v>1954322.27</v>
      </c>
      <c r="G124" s="20">
        <f>SUM(G125:G133)</f>
        <v>1953713.8599999999</v>
      </c>
      <c r="H124" s="20">
        <f>SUM(H125:H133)</f>
        <v>1953713.8599999999</v>
      </c>
      <c r="I124" s="21">
        <f t="shared" si="13"/>
        <v>608.41000000014901</v>
      </c>
    </row>
    <row r="125" spans="2:9" x14ac:dyDescent="0.2">
      <c r="B125" s="11" t="s">
        <v>51</v>
      </c>
      <c r="C125" s="9"/>
      <c r="D125" s="20">
        <v>2615617.31</v>
      </c>
      <c r="E125" s="21">
        <v>-2434474.6</v>
      </c>
      <c r="F125" s="21">
        <f>D125+E125</f>
        <v>181142.70999999996</v>
      </c>
      <c r="G125" s="21">
        <v>180561.91</v>
      </c>
      <c r="H125" s="21">
        <v>180561.91</v>
      </c>
      <c r="I125" s="21">
        <f t="shared" si="13"/>
        <v>580.79999999995925</v>
      </c>
    </row>
    <row r="126" spans="2:9" x14ac:dyDescent="0.2">
      <c r="B126" s="11" t="s">
        <v>52</v>
      </c>
      <c r="C126" s="9"/>
      <c r="D126" s="20">
        <v>249850</v>
      </c>
      <c r="E126" s="21">
        <v>-249822.44</v>
      </c>
      <c r="F126" s="21">
        <f t="shared" ref="F126:F133" si="17">D126+E126</f>
        <v>27.559999999997672</v>
      </c>
      <c r="G126" s="21">
        <v>0</v>
      </c>
      <c r="H126" s="21">
        <v>0</v>
      </c>
      <c r="I126" s="21">
        <f t="shared" si="13"/>
        <v>27.559999999997672</v>
      </c>
    </row>
    <row r="127" spans="2:9" x14ac:dyDescent="0.2">
      <c r="B127" s="11" t="s">
        <v>53</v>
      </c>
      <c r="C127" s="9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x14ac:dyDescent="0.2">
      <c r="B128" s="11" t="s">
        <v>54</v>
      </c>
      <c r="C128" s="9"/>
      <c r="D128" s="20"/>
      <c r="E128" s="21"/>
      <c r="F128" s="21">
        <f t="shared" si="17"/>
        <v>0</v>
      </c>
      <c r="G128" s="21"/>
      <c r="H128" s="21"/>
      <c r="I128" s="21">
        <f t="shared" si="13"/>
        <v>0</v>
      </c>
    </row>
    <row r="129" spans="2:9" x14ac:dyDescent="0.2">
      <c r="B129" s="11" t="s">
        <v>55</v>
      </c>
      <c r="C129" s="9"/>
      <c r="D129" s="20"/>
      <c r="E129" s="21"/>
      <c r="F129" s="21">
        <f t="shared" si="17"/>
        <v>0</v>
      </c>
      <c r="G129" s="21"/>
      <c r="H129" s="21"/>
      <c r="I129" s="21">
        <f t="shared" si="13"/>
        <v>0</v>
      </c>
    </row>
    <row r="130" spans="2:9" x14ac:dyDescent="0.2">
      <c r="B130" s="11" t="s">
        <v>56</v>
      </c>
      <c r="C130" s="9"/>
      <c r="D130" s="20">
        <v>184993</v>
      </c>
      <c r="E130" s="21">
        <v>-57844</v>
      </c>
      <c r="F130" s="21">
        <f t="shared" si="17"/>
        <v>127149</v>
      </c>
      <c r="G130" s="21">
        <v>127148.95</v>
      </c>
      <c r="H130" s="21">
        <v>127148.95</v>
      </c>
      <c r="I130" s="21">
        <f t="shared" si="13"/>
        <v>5.0000000002910383E-2</v>
      </c>
    </row>
    <row r="131" spans="2:9" x14ac:dyDescent="0.2">
      <c r="B131" s="11" t="s">
        <v>57</v>
      </c>
      <c r="C131" s="9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x14ac:dyDescent="0.2">
      <c r="B132" s="11" t="s">
        <v>58</v>
      </c>
      <c r="C132" s="9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x14ac:dyDescent="0.2">
      <c r="B133" s="11" t="s">
        <v>59</v>
      </c>
      <c r="C133" s="9"/>
      <c r="D133" s="20">
        <v>0</v>
      </c>
      <c r="E133" s="21">
        <v>1646003</v>
      </c>
      <c r="F133" s="21">
        <f t="shared" si="17"/>
        <v>1646003</v>
      </c>
      <c r="G133" s="21">
        <v>1646003</v>
      </c>
      <c r="H133" s="21">
        <v>1646003</v>
      </c>
      <c r="I133" s="21">
        <f t="shared" si="13"/>
        <v>0</v>
      </c>
    </row>
    <row r="134" spans="2:9" x14ac:dyDescent="0.2">
      <c r="B134" s="1" t="s">
        <v>60</v>
      </c>
      <c r="C134" s="7"/>
      <c r="D134" s="20">
        <f>SUM(D135:D137)</f>
        <v>120164222.06999999</v>
      </c>
      <c r="E134" s="20">
        <f>SUM(E135:E137)</f>
        <v>8335594.9699999997</v>
      </c>
      <c r="F134" s="20">
        <f>SUM(F135:F137)</f>
        <v>128499817.03999999</v>
      </c>
      <c r="G134" s="20">
        <f>SUM(G135:G137)</f>
        <v>117737263.37</v>
      </c>
      <c r="H134" s="20">
        <f>SUM(H135:H137)</f>
        <v>117462563.11</v>
      </c>
      <c r="I134" s="21">
        <f t="shared" si="13"/>
        <v>10762553.669999987</v>
      </c>
    </row>
    <row r="135" spans="2:9" x14ac:dyDescent="0.2">
      <c r="B135" s="11" t="s">
        <v>61</v>
      </c>
      <c r="C135" s="9"/>
      <c r="D135" s="20">
        <v>120164222.06999999</v>
      </c>
      <c r="E135" s="21">
        <v>8335594.9699999997</v>
      </c>
      <c r="F135" s="21">
        <f>D135+E135</f>
        <v>128499817.03999999</v>
      </c>
      <c r="G135" s="21">
        <v>117737263.37</v>
      </c>
      <c r="H135" s="21">
        <v>117462563.11</v>
      </c>
      <c r="I135" s="21">
        <f t="shared" si="13"/>
        <v>10762553.669999987</v>
      </c>
    </row>
    <row r="136" spans="2:9" x14ac:dyDescent="0.2">
      <c r="B136" s="11" t="s">
        <v>62</v>
      </c>
      <c r="C136" s="9"/>
      <c r="D136" s="20"/>
      <c r="E136" s="21"/>
      <c r="F136" s="21">
        <f>D136+E136</f>
        <v>0</v>
      </c>
      <c r="G136" s="21"/>
      <c r="H136" s="21"/>
      <c r="I136" s="21">
        <f t="shared" si="13"/>
        <v>0</v>
      </c>
    </row>
    <row r="137" spans="2:9" x14ac:dyDescent="0.2">
      <c r="B137" s="11" t="s">
        <v>63</v>
      </c>
      <c r="C137" s="9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x14ac:dyDescent="0.2">
      <c r="B138" s="1" t="s">
        <v>64</v>
      </c>
      <c r="C138" s="7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x14ac:dyDescent="0.2">
      <c r="B139" s="11" t="s">
        <v>65</v>
      </c>
      <c r="C139" s="9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x14ac:dyDescent="0.2">
      <c r="B140" s="11" t="s">
        <v>66</v>
      </c>
      <c r="C140" s="9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x14ac:dyDescent="0.2">
      <c r="B141" s="11" t="s">
        <v>67</v>
      </c>
      <c r="C141" s="9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x14ac:dyDescent="0.2">
      <c r="B142" s="11" t="s">
        <v>68</v>
      </c>
      <c r="C142" s="9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x14ac:dyDescent="0.2">
      <c r="B143" s="11" t="s">
        <v>69</v>
      </c>
      <c r="C143" s="9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x14ac:dyDescent="0.2">
      <c r="B144" s="11" t="s">
        <v>70</v>
      </c>
      <c r="C144" s="9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x14ac:dyDescent="0.2">
      <c r="B145" s="11" t="s">
        <v>71</v>
      </c>
      <c r="C145" s="9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x14ac:dyDescent="0.2">
      <c r="B146" s="11" t="s">
        <v>72</v>
      </c>
      <c r="C146" s="9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x14ac:dyDescent="0.2">
      <c r="B147" s="1" t="s">
        <v>73</v>
      </c>
      <c r="C147" s="7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x14ac:dyDescent="0.2">
      <c r="B148" s="11" t="s">
        <v>74</v>
      </c>
      <c r="C148" s="9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x14ac:dyDescent="0.2">
      <c r="B149" s="11" t="s">
        <v>75</v>
      </c>
      <c r="C149" s="9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x14ac:dyDescent="0.2">
      <c r="B150" s="11" t="s">
        <v>76</v>
      </c>
      <c r="C150" s="9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x14ac:dyDescent="0.2">
      <c r="B151" s="1" t="s">
        <v>77</v>
      </c>
      <c r="C151" s="7"/>
      <c r="D151" s="20">
        <f>SUM(D152:D158)</f>
        <v>10347296.880000001</v>
      </c>
      <c r="E151" s="20">
        <f>SUM(E152:E158)</f>
        <v>-10347296.85</v>
      </c>
      <c r="F151" s="20">
        <f>SUM(F152:F158)</f>
        <v>3.0000001192092896E-2</v>
      </c>
      <c r="G151" s="20">
        <f>SUM(G152:G158)</f>
        <v>0</v>
      </c>
      <c r="H151" s="20">
        <f>SUM(H152:H158)</f>
        <v>0</v>
      </c>
      <c r="I151" s="21">
        <f t="shared" si="19"/>
        <v>3.0000001192092896E-2</v>
      </c>
    </row>
    <row r="152" spans="2:9" x14ac:dyDescent="0.2">
      <c r="B152" s="11" t="s">
        <v>78</v>
      </c>
      <c r="C152" s="9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x14ac:dyDescent="0.2">
      <c r="B153" s="11" t="s">
        <v>79</v>
      </c>
      <c r="C153" s="9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x14ac:dyDescent="0.2">
      <c r="B154" s="11" t="s">
        <v>80</v>
      </c>
      <c r="C154" s="9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x14ac:dyDescent="0.2">
      <c r="B155" s="11" t="s">
        <v>81</v>
      </c>
      <c r="C155" s="9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x14ac:dyDescent="0.2">
      <c r="B156" s="11" t="s">
        <v>82</v>
      </c>
      <c r="C156" s="9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x14ac:dyDescent="0.2">
      <c r="B157" s="11" t="s">
        <v>83</v>
      </c>
      <c r="C157" s="9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x14ac:dyDescent="0.2">
      <c r="B158" s="11" t="s">
        <v>84</v>
      </c>
      <c r="C158" s="9"/>
      <c r="D158" s="20">
        <v>10347296.880000001</v>
      </c>
      <c r="E158" s="21">
        <v>-10347296.85</v>
      </c>
      <c r="F158" s="21">
        <f t="shared" si="20"/>
        <v>3.0000001192092896E-2</v>
      </c>
      <c r="G158" s="21">
        <v>0</v>
      </c>
      <c r="H158" s="21">
        <v>0</v>
      </c>
      <c r="I158" s="21">
        <f t="shared" si="19"/>
        <v>3.0000001192092896E-2</v>
      </c>
    </row>
    <row r="159" spans="2:9" x14ac:dyDescent="0.2">
      <c r="B159" s="1"/>
      <c r="C159" s="7"/>
      <c r="D159" s="20"/>
      <c r="E159" s="21"/>
      <c r="F159" s="21"/>
      <c r="G159" s="21"/>
      <c r="H159" s="21"/>
      <c r="I159" s="21"/>
    </row>
    <row r="160" spans="2:9" x14ac:dyDescent="0.2">
      <c r="B160" s="2" t="s">
        <v>86</v>
      </c>
      <c r="C160" s="8"/>
      <c r="D160" s="19">
        <f t="shared" ref="D160:I160" si="21">D10+D85</f>
        <v>534671644</v>
      </c>
      <c r="E160" s="19">
        <f t="shared" si="21"/>
        <v>41873142.820000008</v>
      </c>
      <c r="F160" s="19">
        <f t="shared" si="21"/>
        <v>576544786.82000005</v>
      </c>
      <c r="G160" s="19">
        <f t="shared" si="21"/>
        <v>504871079.94</v>
      </c>
      <c r="H160" s="19">
        <f t="shared" si="21"/>
        <v>504579028.01999998</v>
      </c>
      <c r="I160" s="19">
        <f t="shared" si="21"/>
        <v>71673706.879999995</v>
      </c>
    </row>
    <row r="161" spans="2:9" ht="13.5" thickBot="1" x14ac:dyDescent="0.25">
      <c r="B161" s="3"/>
      <c r="C161" s="10"/>
      <c r="D161" s="25"/>
      <c r="E161" s="26"/>
      <c r="F161" s="26"/>
      <c r="G161" s="26"/>
      <c r="H161" s="26"/>
      <c r="I161" s="26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2022-02-14T19:45:03Z</cp:lastPrinted>
  <dcterms:created xsi:type="dcterms:W3CDTF">2016-10-11T20:25:15Z</dcterms:created>
  <dcterms:modified xsi:type="dcterms:W3CDTF">2022-02-14T19:45:12Z</dcterms:modified>
</cp:coreProperties>
</file>